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wks01\Desktop\Hotel Dolomiti\Listino prezzi\21-22\PREZZI INVERNO\NIVES\"/>
    </mc:Choice>
  </mc:AlternateContent>
  <xr:revisionPtr revIDLastSave="0" documentId="13_ncr:1_{E9480FB6-9A09-49A2-B074-471B70712237}" xr6:coauthVersionLast="46" xr6:coauthVersionMax="46" xr10:uidLastSave="{00000000-0000-0000-0000-000000000000}"/>
  <bookViews>
    <workbookView xWindow="-120" yWindow="-120" windowWidth="29040" windowHeight="17640" activeTab="4" xr2:uid="{00000000-000D-0000-FFFF-FFFF00000000}"/>
  </bookViews>
  <sheets>
    <sheet name="Winter 14" sheetId="1" r:id="rId1"/>
    <sheet name="Winter 15" sheetId="2" r:id="rId2"/>
    <sheet name="Winter 16" sheetId="3" r:id="rId3"/>
    <sheet name="Winter 17" sheetId="4" r:id="rId4"/>
    <sheet name="Winter 2020 -202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2" i="2" l="1"/>
  <c r="F78" i="2"/>
  <c r="E78" i="2"/>
  <c r="D78" i="2"/>
  <c r="C78" i="2"/>
  <c r="M72" i="2"/>
  <c r="K72" i="2"/>
  <c r="J72" i="2"/>
  <c r="I72" i="2"/>
  <c r="F71" i="2"/>
  <c r="E71" i="2"/>
  <c r="D71" i="2"/>
  <c r="C71" i="2"/>
  <c r="N48" i="2"/>
  <c r="F54" i="2"/>
  <c r="E54" i="2"/>
  <c r="D54" i="2"/>
  <c r="C54" i="2"/>
  <c r="J48" i="2"/>
  <c r="M48" i="2"/>
  <c r="L48" i="2"/>
  <c r="K48" i="2"/>
  <c r="B45" i="2"/>
  <c r="H39" i="2"/>
  <c r="F33" i="2"/>
  <c r="E33" i="2"/>
  <c r="D33" i="2"/>
  <c r="C33" i="2"/>
  <c r="B27" i="2"/>
  <c r="F39" i="2"/>
  <c r="E39" i="2"/>
  <c r="D39" i="2"/>
  <c r="C39" i="2"/>
  <c r="F28" i="2"/>
  <c r="E28" i="2"/>
  <c r="D28" i="2"/>
  <c r="C28" i="2"/>
  <c r="F16" i="2"/>
  <c r="E16" i="2"/>
  <c r="D16" i="2"/>
  <c r="C16" i="2"/>
  <c r="B16" i="2"/>
  <c r="E5" i="2"/>
  <c r="C5" i="2"/>
  <c r="B5" i="2"/>
  <c r="E5" i="1"/>
  <c r="B5" i="1"/>
  <c r="C5" i="1"/>
  <c r="B86" i="1" l="1"/>
  <c r="B79" i="1"/>
  <c r="N81" i="1"/>
  <c r="K81" i="1"/>
  <c r="J81" i="1"/>
  <c r="I81" i="1"/>
  <c r="M81" i="1"/>
  <c r="L81" i="1"/>
  <c r="F92" i="1"/>
  <c r="E92" i="1"/>
  <c r="D92" i="1"/>
  <c r="C92" i="1"/>
  <c r="B67" i="1"/>
  <c r="O43" i="1"/>
  <c r="N43" i="1"/>
  <c r="M43" i="1"/>
  <c r="L43" i="1"/>
  <c r="K43" i="1"/>
  <c r="F63" i="1"/>
  <c r="F67" i="1" s="1"/>
  <c r="E63" i="1"/>
  <c r="E67" i="1" s="1"/>
  <c r="D63" i="1"/>
  <c r="D67" i="1" s="1"/>
  <c r="C63" i="1"/>
  <c r="C67" i="1" s="1"/>
  <c r="B57" i="1"/>
  <c r="O45" i="1" l="1"/>
  <c r="N45" i="1"/>
  <c r="M45" i="1"/>
  <c r="K45" i="1"/>
  <c r="F38" i="1"/>
  <c r="E38" i="1"/>
  <c r="D38" i="1"/>
  <c r="C38" i="1"/>
  <c r="J45" i="1"/>
  <c r="L45" i="1"/>
  <c r="B42" i="1"/>
  <c r="D48" i="1"/>
  <c r="C48" i="1"/>
  <c r="F32" i="1"/>
  <c r="E32" i="1"/>
  <c r="D32" i="1"/>
  <c r="C32" i="1"/>
  <c r="B26" i="1"/>
  <c r="C27" i="1"/>
  <c r="D27" i="1"/>
  <c r="E27" i="1"/>
  <c r="F27" i="1"/>
  <c r="C43" i="1"/>
  <c r="D43" i="1"/>
  <c r="E43" i="1"/>
  <c r="F43" i="1"/>
  <c r="B16" i="1"/>
  <c r="F87" i="1" l="1"/>
  <c r="E87" i="1"/>
  <c r="D87" i="1"/>
  <c r="C87" i="1"/>
  <c r="F98" i="1"/>
  <c r="E98" i="1"/>
  <c r="D98" i="1"/>
  <c r="C98" i="1"/>
  <c r="F80" i="1"/>
  <c r="F79" i="1" s="1"/>
  <c r="E80" i="1"/>
  <c r="E79" i="1" s="1"/>
  <c r="D80" i="1"/>
  <c r="D79" i="1" s="1"/>
  <c r="C80" i="1"/>
  <c r="C79" i="1" s="1"/>
  <c r="F54" i="1"/>
  <c r="F57" i="1" s="1"/>
  <c r="E54" i="1"/>
  <c r="E57" i="1" s="1"/>
  <c r="D54" i="1"/>
  <c r="D57" i="1" s="1"/>
  <c r="C54" i="1"/>
  <c r="C57" i="1" s="1"/>
  <c r="F16" i="1"/>
  <c r="E16" i="1"/>
  <c r="D16" i="1"/>
  <c r="C16" i="1"/>
</calcChain>
</file>

<file path=xl/sharedStrings.xml><?xml version="1.0" encoding="utf-8"?>
<sst xmlns="http://schemas.openxmlformats.org/spreadsheetml/2006/main" count="429" uniqueCount="95">
  <si>
    <t>Skipass</t>
  </si>
  <si>
    <t>Standard</t>
  </si>
  <si>
    <t>Comfort</t>
  </si>
  <si>
    <t>Family Suite</t>
  </si>
  <si>
    <t>Suite 1700</t>
  </si>
  <si>
    <t>Chalet Suite</t>
  </si>
  <si>
    <t>Incluso</t>
  </si>
  <si>
    <t>Escluso</t>
  </si>
  <si>
    <t xml:space="preserve">4 Nächte </t>
  </si>
  <si>
    <t>Incluso 4 giorni</t>
  </si>
  <si>
    <t>DOLOMITI SKI WEEKS = 80 Euro pro Person sparen</t>
  </si>
  <si>
    <t>Incluso 6 giorni</t>
  </si>
  <si>
    <t>Inc.pass 6g</t>
  </si>
  <si>
    <t xml:space="preserve">Kinder 0-8 </t>
  </si>
  <si>
    <t>Kinder 9-12</t>
  </si>
  <si>
    <t>Questo pacchetto non è cumulabile con altri pacchetti.</t>
  </si>
  <si>
    <t>TOP SKI DAYS / Domenica - Giovedí</t>
  </si>
  <si>
    <t>BERGWEIHNACHT IN DEN DOLOMITEN 22.12. -26.12.12</t>
  </si>
  <si>
    <t>DOLOMITI PREMIERE DAYS 4=3  05.12. - 21.12.12</t>
  </si>
  <si>
    <t>04.01.14 - 31.01.14</t>
  </si>
  <si>
    <t>01.02.14 - 07.02.14 e anche 08.03.14-14.03.14</t>
  </si>
  <si>
    <t>SUPER SUN 15.03.-21.03.14  7 zum Preis von 6</t>
  </si>
  <si>
    <t>08.02.14 - 28.02.14</t>
  </si>
  <si>
    <t>SUPER SUN 22.03.-30.03.14  7 zum Preis von 6</t>
  </si>
  <si>
    <t>DOLOMITI SUPER KIDS: 22.03.-30.03.14</t>
  </si>
  <si>
    <t>DOLOMITI SUPER KIDS:  15.03.-21.03.14  PREZZO PER ADULTI</t>
  </si>
  <si>
    <t>PREZZO PER I BAMBINI</t>
  </si>
  <si>
    <t>KINDERPREISE</t>
  </si>
  <si>
    <t>26.01.-30.01.14</t>
  </si>
  <si>
    <t>02.02.-06.02.14</t>
  </si>
  <si>
    <t>09.02.-13.02.14</t>
  </si>
  <si>
    <t>16.02.-20.02.14</t>
  </si>
  <si>
    <t>23.02.-27.02.14</t>
  </si>
  <si>
    <t>09.03.-13.03.14</t>
  </si>
  <si>
    <t>16.03.-20.03.14</t>
  </si>
  <si>
    <t>23.03.-27.03.14</t>
  </si>
  <si>
    <t>DOLOMITI PREMIERE DAYS 4=3  04.14. - 21.12.14</t>
  </si>
  <si>
    <t>BERGWEIHNACHT IN DEN DOLOMITEN 21.12. -26.12.12</t>
  </si>
  <si>
    <t>NATALE NELLE DOLOMITI - 4 NOTTI A SCELTA</t>
  </si>
  <si>
    <t>06.01.15 - 30.01.15</t>
  </si>
  <si>
    <t>31.01.15 - 06.02.15 e anche 07.03.15-13.03.15</t>
  </si>
  <si>
    <t>07.02.15 - 13.02.15 e dal 21.02.15 - 06.03.15</t>
  </si>
  <si>
    <t>SUPER SUN 14.03.15 -Saisonsende =  7 zum Preis von 6</t>
  </si>
  <si>
    <t>DOLOMITI SUPER KIDS:  14.03.-fine stagione PREZZO PER ADULT0</t>
  </si>
  <si>
    <t>25.01.-29.01.15</t>
  </si>
  <si>
    <t>01.02.-05.02.15</t>
  </si>
  <si>
    <t>22.02.-26.02.15</t>
  </si>
  <si>
    <t>08.02.-12.02.15</t>
  </si>
  <si>
    <t>01.03.-05.03.15</t>
  </si>
  <si>
    <t>15.03.- Saisonsende</t>
  </si>
  <si>
    <t>MITEN 21.12</t>
  </si>
  <si>
    <t xml:space="preserve"> 04.12.14 - 21.12.14</t>
  </si>
  <si>
    <t>BERGWEIHNACHT IN DEN DOLOMITEN 21.12. - 26.12.2015</t>
  </si>
  <si>
    <t>MITEN 21.12.-26.12.15</t>
  </si>
  <si>
    <t>13.02.16-04.03.16</t>
  </si>
  <si>
    <t>SUPER SUN 19.03.16 -Saisonsende =  7 zum Preis von 6</t>
  </si>
  <si>
    <t>DOLOMITI SUPER KIDS:  19.03.-fine stagione PREZZO PER ADULT0</t>
  </si>
  <si>
    <t>10.01.-14.01.2016</t>
  </si>
  <si>
    <t>24.01.-28.01.2016</t>
  </si>
  <si>
    <t>20.03.- Saisonsende</t>
  </si>
  <si>
    <t>14.02.-18.02.2016</t>
  </si>
  <si>
    <t>21.02.-25.02.2016</t>
  </si>
  <si>
    <t>28.02.-03.03.2016</t>
  </si>
  <si>
    <t>DOLOMITI PREMIERE DAYS 4=3  04.12. - 20.12.15</t>
  </si>
  <si>
    <t>PREZZO PER I BAMBINI COMPRESO SKIPASS</t>
  </si>
  <si>
    <t>07.01.16 - 29.01.16</t>
  </si>
  <si>
    <t>30.01.16 - 05.02.16 e anche 05.03.16-18.03.16</t>
  </si>
  <si>
    <t>DOLOMITI PREMIERE DAYS 4=3  02.12. - 21.12.16</t>
  </si>
  <si>
    <t>07.01.2017 - 27.01.2017</t>
  </si>
  <si>
    <t>ultimo giorno pernottamento: 23/12, ultimo giorno di utilizzo skipass: 24/12)</t>
  </si>
  <si>
    <r>
      <rPr>
        <b/>
        <sz val="13"/>
        <color theme="1"/>
        <rFont val="Calibri"/>
        <family val="2"/>
        <scheme val="minor"/>
      </rPr>
      <t xml:space="preserve">Dolomiti Super Premiére: </t>
    </r>
    <r>
      <rPr>
        <sz val="11"/>
        <color theme="1"/>
        <rFont val="Calibri"/>
        <family val="2"/>
        <scheme val="minor"/>
      </rPr>
      <t>26/11 - 24/12/2016 (ultimo giorno utile per l´acquisto skipass: 21/12,</t>
    </r>
  </si>
  <si>
    <r>
      <rPr>
        <b/>
        <sz val="13"/>
        <color theme="1"/>
        <rFont val="Calibri"/>
        <family val="2"/>
        <scheme val="minor"/>
      </rPr>
      <t xml:space="preserve">Dolomiti Super Sun: </t>
    </r>
    <r>
      <rPr>
        <sz val="11"/>
        <color theme="1"/>
        <rFont val="Calibri"/>
        <family val="2"/>
        <scheme val="minor"/>
      </rPr>
      <t>19/03 (pernottamento dal 18/03/2017) - fine stagione</t>
    </r>
  </si>
  <si>
    <t>28.01.2017 - 10.02.2017    -    04.03.2017  - 02.04.2017</t>
  </si>
  <si>
    <t>11.02.2017 - 24.02.2017</t>
  </si>
  <si>
    <t>BERGWEIHNACHTEN IN DEN DOLOMITEN 22.12 - 26.12.2016</t>
  </si>
  <si>
    <t>DOLOMITI SKI WEEKS = - 73,00 € pro Person sparen</t>
  </si>
  <si>
    <t xml:space="preserve">SUPER SUN ab 19.03.2017 bis Saisonsende = 7 zum Preis von 6 </t>
  </si>
  <si>
    <t>08.01 - 09.02.2017</t>
  </si>
  <si>
    <t>05.03 - 31.03.2017</t>
  </si>
  <si>
    <t>12.02 - 24.02.2017</t>
  </si>
  <si>
    <t>06/03 - 19/03</t>
  </si>
  <si>
    <t>Standard B&amp;B</t>
  </si>
  <si>
    <t xml:space="preserve">Standard MP </t>
  </si>
  <si>
    <t>Dolomiti SPA and private Skibus included</t>
  </si>
  <si>
    <t>PERIOD</t>
  </si>
  <si>
    <t>Single room B&amp;B</t>
  </si>
  <si>
    <t>Single room MP</t>
  </si>
  <si>
    <t>Prices per person per night</t>
  </si>
  <si>
    <t>Discounts 3rd and 4th bed: 0 - 2 years: -100% / 3 - 7 years: -50% / 8 - 12 years: -30% / &gt;13 years: -20%</t>
  </si>
  <si>
    <t>03/12 - 23/12</t>
  </si>
  <si>
    <t>24/12 - 08/01</t>
  </si>
  <si>
    <t>09/01 - 04/02</t>
  </si>
  <si>
    <t>05/02 - 25/02</t>
  </si>
  <si>
    <t>26/02 - 04/03</t>
  </si>
  <si>
    <t xml:space="preserve">WINTER PRICES 2021-22 Casa Nives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</si>
</sst>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#,##0.00\ _€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6"/>
      <color rgb="FFA40000"/>
      <name val="Calibri"/>
      <family val="2"/>
      <scheme val="minor"/>
    </font>
    <font>
      <b/>
      <sz val="13"/>
      <color rgb="FFA4000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36"/>
      <color rgb="FFA4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20"/>
      <color rgb="FFA4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A4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/>
    <xf numFmtId="164" fontId="1" fillId="4" borderId="0" xfId="0" applyNumberFormat="1" applyFont="1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center"/>
    </xf>
    <xf numFmtId="0" fontId="0" fillId="4" borderId="0" xfId="0" applyFont="1" applyFill="1"/>
    <xf numFmtId="0" fontId="2" fillId="0" borderId="0" xfId="0" applyFont="1"/>
    <xf numFmtId="0" fontId="3" fillId="0" borderId="0" xfId="0" applyFont="1"/>
    <xf numFmtId="8" fontId="0" fillId="0" borderId="0" xfId="0" applyNumberFormat="1"/>
    <xf numFmtId="164" fontId="0" fillId="5" borderId="0" xfId="0" applyNumberFormat="1" applyFill="1" applyAlignment="1">
      <alignment horizontal="center" wrapText="1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0" fillId="6" borderId="0" xfId="0" applyFill="1"/>
    <xf numFmtId="165" fontId="0" fillId="5" borderId="0" xfId="0" applyNumberFormat="1" applyFill="1" applyAlignment="1">
      <alignment horizontal="right"/>
    </xf>
    <xf numFmtId="165" fontId="0" fillId="0" borderId="0" xfId="0" applyNumberFormat="1" applyAlignment="1">
      <alignment horizontal="right"/>
    </xf>
    <xf numFmtId="14" fontId="0" fillId="2" borderId="0" xfId="0" applyNumberFormat="1" applyFill="1"/>
    <xf numFmtId="0" fontId="1" fillId="0" borderId="0" xfId="0" applyFont="1"/>
    <xf numFmtId="0" fontId="0" fillId="7" borderId="1" xfId="0" applyFill="1" applyBorder="1"/>
    <xf numFmtId="0" fontId="5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5" fillId="2" borderId="0" xfId="0" applyFont="1" applyFill="1"/>
    <xf numFmtId="0" fontId="5" fillId="6" borderId="0" xfId="0" applyFont="1" applyFill="1"/>
    <xf numFmtId="14" fontId="5" fillId="6" borderId="0" xfId="0" applyNumberFormat="1" applyFont="1" applyFill="1"/>
    <xf numFmtId="0" fontId="5" fillId="7" borderId="1" xfId="0" applyFont="1" applyFill="1" applyBorder="1"/>
    <xf numFmtId="0" fontId="0" fillId="8" borderId="0" xfId="0" applyFill="1"/>
    <xf numFmtId="0" fontId="0" fillId="7" borderId="1" xfId="0" applyFont="1" applyFill="1" applyBorder="1"/>
    <xf numFmtId="164" fontId="0" fillId="8" borderId="0" xfId="0" applyNumberFormat="1" applyFill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2" fillId="9" borderId="3" xfId="0" applyNumberFormat="1" applyFont="1" applyFill="1" applyBorder="1" applyAlignment="1">
      <alignment horizontal="center" vertical="center"/>
    </xf>
    <xf numFmtId="164" fontId="13" fillId="9" borderId="2" xfId="0" applyNumberFormat="1" applyFont="1" applyFill="1" applyBorder="1" applyAlignment="1">
      <alignment horizontal="center" vertical="center"/>
    </xf>
    <xf numFmtId="164" fontId="12" fillId="10" borderId="3" xfId="0" applyNumberFormat="1" applyFont="1" applyFill="1" applyBorder="1" applyAlignment="1">
      <alignment horizontal="center" vertical="center"/>
    </xf>
    <xf numFmtId="164" fontId="13" fillId="10" borderId="2" xfId="0" applyNumberFormat="1" applyFont="1" applyFill="1" applyBorder="1" applyAlignment="1">
      <alignment horizontal="center" vertical="center"/>
    </xf>
    <xf numFmtId="0" fontId="15" fillId="0" borderId="0" xfId="0" applyFont="1"/>
    <xf numFmtId="0" fontId="10" fillId="11" borderId="5" xfId="0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164" fontId="13" fillId="9" borderId="11" xfId="0" applyNumberFormat="1" applyFont="1" applyFill="1" applyBorder="1" applyAlignment="1">
      <alignment horizontal="center" vertical="center"/>
    </xf>
    <xf numFmtId="164" fontId="13" fillId="10" borderId="11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40000"/>
      <color rgb="FF6C757D"/>
      <color rgb="FFCCFF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201084</xdr:colOff>
      <xdr:row>0</xdr:row>
      <xdr:rowOff>127001</xdr:rowOff>
    </xdr:from>
    <xdr:to>
      <xdr:col>0</xdr:col>
      <xdr:colOff>1799167</xdr:colOff>
      <xdr:row>1</xdr:row>
      <xdr:rowOff>296334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8EA7F01-951F-4789-BB8B-C650A2F6C5C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127001"/>
          <a:ext cx="1598083" cy="825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"/>
  <sheetViews>
    <sheetView workbookViewId="0">
      <selection activeCell="I99" sqref="I99"/>
    </sheetView>
  </sheetViews>
  <sheetFormatPr baseColWidth="10" defaultRowHeight="15" x14ac:dyDescent="0.25"/>
  <cols>
    <col min="1" max="1" width="11.42578125" customWidth="1"/>
    <col min="3" max="3" width="13" customWidth="1"/>
    <col min="4" max="4" width="12.85546875" customWidth="1"/>
    <col min="6" max="6" width="12.7109375" customWidth="1"/>
  </cols>
  <sheetData>
    <row r="1" spans="1:8" x14ac:dyDescent="0.25">
      <c r="A1" s="1" t="s">
        <v>18</v>
      </c>
      <c r="B1" s="1"/>
      <c r="C1" s="1"/>
      <c r="D1" s="1"/>
    </row>
    <row r="4" spans="1:8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8" x14ac:dyDescent="0.25">
      <c r="A5" s="3" t="s">
        <v>6</v>
      </c>
      <c r="B5" s="4">
        <f>B6:F6+123</f>
        <v>381</v>
      </c>
      <c r="C5" s="4">
        <f>C6:G6+123</f>
        <v>411</v>
      </c>
      <c r="D5" s="4">
        <v>426</v>
      </c>
      <c r="E5" s="4">
        <f>E6:I6+123</f>
        <v>465</v>
      </c>
      <c r="F5" s="4">
        <v>463</v>
      </c>
    </row>
    <row r="6" spans="1:8" x14ac:dyDescent="0.25">
      <c r="A6" s="5" t="s">
        <v>7</v>
      </c>
      <c r="B6" s="6">
        <v>258</v>
      </c>
      <c r="C6" s="6">
        <v>288</v>
      </c>
      <c r="D6" s="6">
        <v>303</v>
      </c>
      <c r="E6" s="6">
        <v>342</v>
      </c>
      <c r="F6" s="6">
        <v>340</v>
      </c>
    </row>
    <row r="10" spans="1:8" x14ac:dyDescent="0.25">
      <c r="A10" s="1" t="s">
        <v>17</v>
      </c>
      <c r="B10" s="1"/>
      <c r="C10" s="1"/>
      <c r="D10" s="1"/>
    </row>
    <row r="11" spans="1:8" x14ac:dyDescent="0.25">
      <c r="A11" s="1"/>
      <c r="B11" s="1"/>
      <c r="C11" s="1"/>
      <c r="D11" s="1"/>
    </row>
    <row r="13" spans="1:8" x14ac:dyDescent="0.25">
      <c r="A13" t="s">
        <v>8</v>
      </c>
    </row>
    <row r="15" spans="1:8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H15">
        <v>191</v>
      </c>
    </row>
    <row r="16" spans="1:8" x14ac:dyDescent="0.25">
      <c r="A16" s="7" t="s">
        <v>9</v>
      </c>
      <c r="B16" s="4">
        <f>B17:F17+H15</f>
        <v>559</v>
      </c>
      <c r="C16" s="4">
        <f>C17:G17+H15</f>
        <v>599</v>
      </c>
      <c r="D16" s="4">
        <f>D17:H17+H15</f>
        <v>619</v>
      </c>
      <c r="E16" s="4">
        <f>E17:I17+H15</f>
        <v>671</v>
      </c>
      <c r="F16" s="4">
        <f>F17:K17+H15</f>
        <v>663</v>
      </c>
    </row>
    <row r="17" spans="1:11" x14ac:dyDescent="0.25">
      <c r="A17" s="5" t="s">
        <v>7</v>
      </c>
      <c r="B17" s="6">
        <v>368</v>
      </c>
      <c r="C17" s="6">
        <v>408</v>
      </c>
      <c r="D17" s="6">
        <v>428</v>
      </c>
      <c r="E17" s="6">
        <v>480</v>
      </c>
      <c r="F17" s="6">
        <v>472</v>
      </c>
    </row>
    <row r="20" spans="1:11" x14ac:dyDescent="0.25">
      <c r="A20" s="1" t="s">
        <v>10</v>
      </c>
      <c r="B20" s="1"/>
      <c r="C20" s="1"/>
      <c r="D20" s="1"/>
    </row>
    <row r="23" spans="1:11" x14ac:dyDescent="0.25">
      <c r="A23" t="s">
        <v>19</v>
      </c>
    </row>
    <row r="25" spans="1:11" x14ac:dyDescent="0.25">
      <c r="A25" s="2" t="s">
        <v>0</v>
      </c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</row>
    <row r="26" spans="1:11" x14ac:dyDescent="0.25">
      <c r="A26" s="3" t="s">
        <v>11</v>
      </c>
      <c r="B26" s="4">
        <f>B27:F27+231</f>
        <v>795</v>
      </c>
      <c r="C26" s="4">
        <v>865</v>
      </c>
      <c r="D26" s="4">
        <v>900</v>
      </c>
      <c r="E26" s="4">
        <v>991</v>
      </c>
      <c r="F26" s="4">
        <v>977</v>
      </c>
    </row>
    <row r="27" spans="1:11" x14ac:dyDescent="0.25">
      <c r="A27" s="5" t="s">
        <v>7</v>
      </c>
      <c r="B27" s="6">
        <v>564</v>
      </c>
      <c r="C27" s="6">
        <f>B27+70</f>
        <v>634</v>
      </c>
      <c r="D27" s="6">
        <f>B27+105</f>
        <v>669</v>
      </c>
      <c r="E27" s="6">
        <f>B27+196</f>
        <v>760</v>
      </c>
      <c r="F27" s="11">
        <f>B27+182</f>
        <v>746</v>
      </c>
    </row>
    <row r="29" spans="1:11" x14ac:dyDescent="0.25">
      <c r="A29" t="s">
        <v>20</v>
      </c>
      <c r="K29" s="10"/>
    </row>
    <row r="30" spans="1:11" x14ac:dyDescent="0.25">
      <c r="A30" s="2" t="s">
        <v>0</v>
      </c>
      <c r="B30" s="2" t="s">
        <v>1</v>
      </c>
      <c r="C30" s="2" t="s">
        <v>2</v>
      </c>
      <c r="D30" s="2" t="s">
        <v>3</v>
      </c>
      <c r="E30" s="2" t="s">
        <v>4</v>
      </c>
      <c r="F30" s="2" t="s">
        <v>5</v>
      </c>
      <c r="K30" s="10"/>
    </row>
    <row r="31" spans="1:11" x14ac:dyDescent="0.25">
      <c r="A31" s="3" t="s">
        <v>11</v>
      </c>
      <c r="B31" s="4">
        <v>826</v>
      </c>
      <c r="C31" s="4">
        <v>896</v>
      </c>
      <c r="D31" s="4">
        <v>931</v>
      </c>
      <c r="E31" s="4">
        <v>1021</v>
      </c>
      <c r="F31" s="4">
        <v>1007</v>
      </c>
      <c r="H31">
        <v>262</v>
      </c>
      <c r="K31" s="10"/>
    </row>
    <row r="32" spans="1:11" x14ac:dyDescent="0.25">
      <c r="A32" s="5" t="s">
        <v>7</v>
      </c>
      <c r="B32" s="6">
        <v>564</v>
      </c>
      <c r="C32" s="6">
        <f>B32+70</f>
        <v>634</v>
      </c>
      <c r="D32" s="6">
        <f>B32+105</f>
        <v>669</v>
      </c>
      <c r="E32" s="6">
        <f>B32+196</f>
        <v>760</v>
      </c>
      <c r="F32" s="11">
        <f>B32+182</f>
        <v>746</v>
      </c>
      <c r="K32" s="10"/>
    </row>
    <row r="34" spans="1:15" x14ac:dyDescent="0.25">
      <c r="A34" t="s">
        <v>22</v>
      </c>
    </row>
    <row r="36" spans="1:15" x14ac:dyDescent="0.25">
      <c r="A36" s="2" t="s">
        <v>0</v>
      </c>
      <c r="B36" s="2" t="s">
        <v>1</v>
      </c>
      <c r="C36" s="2" t="s">
        <v>2</v>
      </c>
      <c r="D36" s="2" t="s">
        <v>3</v>
      </c>
      <c r="E36" s="2" t="s">
        <v>4</v>
      </c>
      <c r="F36" s="2" t="s">
        <v>5</v>
      </c>
    </row>
    <row r="37" spans="1:15" x14ac:dyDescent="0.25">
      <c r="A37" s="3" t="s">
        <v>11</v>
      </c>
      <c r="B37" s="4">
        <v>924</v>
      </c>
      <c r="C37" s="4">
        <v>994</v>
      </c>
      <c r="D37" s="4">
        <v>1029</v>
      </c>
      <c r="E37" s="4">
        <v>1120</v>
      </c>
      <c r="F37" s="4">
        <v>1106</v>
      </c>
    </row>
    <row r="38" spans="1:15" x14ac:dyDescent="0.25">
      <c r="A38" s="5" t="s">
        <v>7</v>
      </c>
      <c r="B38" s="6">
        <v>662</v>
      </c>
      <c r="C38" s="6">
        <f>B38+70</f>
        <v>732</v>
      </c>
      <c r="D38" s="6">
        <f>B38+105</f>
        <v>767</v>
      </c>
      <c r="E38" s="6">
        <f>B38+196</f>
        <v>858</v>
      </c>
      <c r="F38" s="11">
        <f>B38+182</f>
        <v>844</v>
      </c>
    </row>
    <row r="40" spans="1:15" x14ac:dyDescent="0.25">
      <c r="A40" s="1" t="s">
        <v>21</v>
      </c>
      <c r="B40" s="1"/>
      <c r="C40" s="1"/>
      <c r="D40" s="1"/>
    </row>
    <row r="41" spans="1:15" x14ac:dyDescent="0.25">
      <c r="A41" s="2" t="s">
        <v>0</v>
      </c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</row>
    <row r="42" spans="1:15" x14ac:dyDescent="0.25">
      <c r="A42" s="3" t="s">
        <v>11</v>
      </c>
      <c r="B42" s="4">
        <f>B43:F43+201</f>
        <v>753</v>
      </c>
      <c r="C42" s="4">
        <v>813</v>
      </c>
      <c r="D42" s="4">
        <v>843</v>
      </c>
      <c r="E42" s="4">
        <v>921</v>
      </c>
      <c r="F42" s="4">
        <v>909</v>
      </c>
    </row>
    <row r="43" spans="1:15" x14ac:dyDescent="0.25">
      <c r="A43" s="5" t="s">
        <v>7</v>
      </c>
      <c r="B43" s="6">
        <v>552</v>
      </c>
      <c r="C43" s="6">
        <f>B43+60</f>
        <v>612</v>
      </c>
      <c r="D43" s="6">
        <f>B43+90</f>
        <v>642</v>
      </c>
      <c r="E43" s="6">
        <f>B43+168</f>
        <v>720</v>
      </c>
      <c r="F43" s="6">
        <f>B43+156</f>
        <v>708</v>
      </c>
      <c r="J43" s="6">
        <v>588</v>
      </c>
      <c r="K43" s="6">
        <f>J43+70</f>
        <v>658</v>
      </c>
      <c r="L43" s="6">
        <f>J43+105</f>
        <v>693</v>
      </c>
      <c r="M43" s="6">
        <f>J43+196</f>
        <v>784</v>
      </c>
      <c r="N43" s="6">
        <f>J43+112</f>
        <v>700</v>
      </c>
      <c r="O43" s="6">
        <f>J43+182</f>
        <v>770</v>
      </c>
    </row>
    <row r="44" spans="1:15" x14ac:dyDescent="0.25">
      <c r="J44">
        <v>231</v>
      </c>
      <c r="K44">
        <v>231</v>
      </c>
      <c r="L44">
        <v>231</v>
      </c>
      <c r="M44">
        <v>231</v>
      </c>
      <c r="N44">
        <v>231</v>
      </c>
      <c r="O44">
        <v>231</v>
      </c>
    </row>
    <row r="45" spans="1:15" x14ac:dyDescent="0.25">
      <c r="A45" s="1" t="s">
        <v>23</v>
      </c>
      <c r="B45" s="1"/>
      <c r="C45" s="1"/>
      <c r="D45" s="1"/>
      <c r="J45" s="12">
        <f t="shared" ref="J45:O45" si="0">SUM(J43:J44)</f>
        <v>819</v>
      </c>
      <c r="K45">
        <f t="shared" si="0"/>
        <v>889</v>
      </c>
      <c r="L45">
        <f t="shared" si="0"/>
        <v>924</v>
      </c>
      <c r="M45">
        <f t="shared" si="0"/>
        <v>1015</v>
      </c>
      <c r="N45">
        <f t="shared" si="0"/>
        <v>931</v>
      </c>
      <c r="O45">
        <f t="shared" si="0"/>
        <v>1001</v>
      </c>
    </row>
    <row r="46" spans="1:15" x14ac:dyDescent="0.25">
      <c r="A46" s="2" t="s">
        <v>0</v>
      </c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</row>
    <row r="47" spans="1:15" x14ac:dyDescent="0.25">
      <c r="A47" s="3" t="s">
        <v>11</v>
      </c>
      <c r="B47" s="4">
        <v>705</v>
      </c>
      <c r="C47" s="4">
        <v>765</v>
      </c>
      <c r="D47" s="4">
        <v>795</v>
      </c>
      <c r="E47" s="4">
        <v>861</v>
      </c>
      <c r="F47" s="4">
        <v>849</v>
      </c>
    </row>
    <row r="48" spans="1:15" x14ac:dyDescent="0.25">
      <c r="A48" s="5" t="s">
        <v>7</v>
      </c>
      <c r="B48" s="6">
        <v>504</v>
      </c>
      <c r="C48" s="6">
        <f>B48+60</f>
        <v>564</v>
      </c>
      <c r="D48" s="6">
        <f>B48+90</f>
        <v>594</v>
      </c>
      <c r="E48" s="6">
        <v>660</v>
      </c>
      <c r="F48" s="6">
        <v>648</v>
      </c>
    </row>
    <row r="49" spans="1:6" x14ac:dyDescent="0.25">
      <c r="A49" s="8" t="s">
        <v>15</v>
      </c>
      <c r="B49" s="8"/>
      <c r="C49" s="8"/>
      <c r="D49" s="8"/>
    </row>
    <row r="51" spans="1:6" x14ac:dyDescent="0.25">
      <c r="A51" s="1" t="s">
        <v>25</v>
      </c>
      <c r="B51" s="1"/>
      <c r="C51" s="1"/>
      <c r="D51" s="1"/>
      <c r="E51" s="15"/>
    </row>
    <row r="52" spans="1:6" x14ac:dyDescent="0.25">
      <c r="A52" s="2" t="s">
        <v>0</v>
      </c>
      <c r="B52" s="2" t="s">
        <v>1</v>
      </c>
      <c r="C52" s="2" t="s">
        <v>2</v>
      </c>
      <c r="D52" s="2" t="s">
        <v>3</v>
      </c>
      <c r="E52" s="2" t="s">
        <v>4</v>
      </c>
      <c r="F52" s="2" t="s">
        <v>5</v>
      </c>
    </row>
    <row r="53" spans="1:6" x14ac:dyDescent="0.25">
      <c r="A53" s="3" t="s">
        <v>11</v>
      </c>
      <c r="B53" s="4">
        <v>875</v>
      </c>
      <c r="C53" s="4">
        <v>945</v>
      </c>
      <c r="D53" s="4">
        <v>980</v>
      </c>
      <c r="E53" s="4">
        <v>1071</v>
      </c>
      <c r="F53" s="4">
        <v>1057</v>
      </c>
    </row>
    <row r="54" spans="1:6" x14ac:dyDescent="0.25">
      <c r="A54" s="5" t="s">
        <v>7</v>
      </c>
      <c r="B54" s="6">
        <v>644</v>
      </c>
      <c r="C54" s="6">
        <f>B54+70</f>
        <v>714</v>
      </c>
      <c r="D54" s="6">
        <f>B54+105</f>
        <v>749</v>
      </c>
      <c r="E54" s="6">
        <f>B54+196</f>
        <v>840</v>
      </c>
      <c r="F54" s="6">
        <f>B54+182</f>
        <v>826</v>
      </c>
    </row>
    <row r="55" spans="1:6" x14ac:dyDescent="0.25">
      <c r="A55" s="15" t="s">
        <v>26</v>
      </c>
      <c r="B55" s="15"/>
      <c r="C55" s="15"/>
      <c r="D55" s="15" t="s">
        <v>27</v>
      </c>
      <c r="E55" s="15"/>
      <c r="F55" s="15"/>
    </row>
    <row r="56" spans="1:6" x14ac:dyDescent="0.25">
      <c r="A56" t="s">
        <v>13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</row>
    <row r="57" spans="1:6" x14ac:dyDescent="0.25">
      <c r="A57" t="s">
        <v>14</v>
      </c>
      <c r="B57" s="6">
        <f>644/2+161</f>
        <v>483</v>
      </c>
      <c r="C57" s="6">
        <f>C54/2+161</f>
        <v>518</v>
      </c>
      <c r="D57" s="6">
        <f>D54/2+161</f>
        <v>535.5</v>
      </c>
      <c r="E57" s="6">
        <f>E54/2+161</f>
        <v>581</v>
      </c>
      <c r="F57" s="6">
        <f>F54/2+161</f>
        <v>574</v>
      </c>
    </row>
    <row r="58" spans="1:6" x14ac:dyDescent="0.25">
      <c r="A58" s="5"/>
      <c r="B58" s="6"/>
      <c r="C58" s="6"/>
      <c r="D58" s="6"/>
      <c r="E58" s="6"/>
      <c r="F58" s="6"/>
    </row>
    <row r="59" spans="1:6" s="13" customFormat="1" x14ac:dyDescent="0.25">
      <c r="A59" s="8" t="s">
        <v>15</v>
      </c>
      <c r="B59" s="8"/>
      <c r="C59" s="8"/>
      <c r="D59" s="8"/>
      <c r="E59" s="14"/>
      <c r="F59" s="14"/>
    </row>
    <row r="60" spans="1:6" x14ac:dyDescent="0.25">
      <c r="A60" s="1" t="s">
        <v>24</v>
      </c>
      <c r="B60" s="1"/>
      <c r="C60" s="1"/>
      <c r="D60" s="1"/>
    </row>
    <row r="61" spans="1:6" x14ac:dyDescent="0.25">
      <c r="A61" s="2" t="s">
        <v>0</v>
      </c>
      <c r="B61" s="2" t="s">
        <v>1</v>
      </c>
      <c r="C61" s="2" t="s">
        <v>2</v>
      </c>
      <c r="D61" s="2" t="s">
        <v>3</v>
      </c>
      <c r="E61" s="2" t="s">
        <v>4</v>
      </c>
      <c r="F61" s="2" t="s">
        <v>5</v>
      </c>
    </row>
    <row r="62" spans="1:6" x14ac:dyDescent="0.25">
      <c r="A62" s="3" t="s">
        <v>11</v>
      </c>
      <c r="B62" s="4">
        <v>819</v>
      </c>
      <c r="C62" s="4">
        <v>889</v>
      </c>
      <c r="D62" s="4">
        <v>924</v>
      </c>
      <c r="E62" s="4">
        <v>1015</v>
      </c>
      <c r="F62" s="4">
        <v>1001</v>
      </c>
    </row>
    <row r="63" spans="1:6" x14ac:dyDescent="0.25">
      <c r="A63" s="5" t="s">
        <v>7</v>
      </c>
      <c r="B63" s="6">
        <v>588</v>
      </c>
      <c r="C63" s="6">
        <f>B63+70</f>
        <v>658</v>
      </c>
      <c r="D63" s="6">
        <f>B63+105</f>
        <v>693</v>
      </c>
      <c r="E63" s="6">
        <f>B63+196</f>
        <v>784</v>
      </c>
      <c r="F63" s="6">
        <f>B63+182</f>
        <v>770</v>
      </c>
    </row>
    <row r="64" spans="1:6" x14ac:dyDescent="0.25">
      <c r="A64" s="15" t="s">
        <v>26</v>
      </c>
      <c r="B64" s="15"/>
      <c r="C64" s="15"/>
      <c r="D64" s="15" t="s">
        <v>27</v>
      </c>
      <c r="E64" s="15"/>
      <c r="F64" s="15"/>
    </row>
    <row r="65" spans="1:14" x14ac:dyDescent="0.25">
      <c r="A65" t="s">
        <v>12</v>
      </c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</row>
    <row r="66" spans="1:14" x14ac:dyDescent="0.25">
      <c r="A66" t="s">
        <v>13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</row>
    <row r="67" spans="1:14" x14ac:dyDescent="0.25">
      <c r="A67" t="s">
        <v>14</v>
      </c>
      <c r="B67" s="6">
        <f>588/2+161</f>
        <v>455</v>
      </c>
      <c r="C67" s="6">
        <f>C63/2+161</f>
        <v>490</v>
      </c>
      <c r="D67" s="6">
        <f>D63/2+161</f>
        <v>507.5</v>
      </c>
      <c r="E67" s="6">
        <f>E63/2+161</f>
        <v>553</v>
      </c>
      <c r="F67" s="6">
        <f>F63/2+161</f>
        <v>546</v>
      </c>
    </row>
    <row r="68" spans="1:14" x14ac:dyDescent="0.25">
      <c r="A68" s="8" t="s">
        <v>15</v>
      </c>
      <c r="B68" s="8"/>
      <c r="C68" s="8"/>
      <c r="D68" s="8"/>
    </row>
    <row r="73" spans="1:14" x14ac:dyDescent="0.25">
      <c r="A73" s="1" t="s">
        <v>16</v>
      </c>
      <c r="B73" s="1"/>
      <c r="C73" s="1"/>
      <c r="D73" s="1"/>
    </row>
    <row r="75" spans="1:14" x14ac:dyDescent="0.25">
      <c r="A75" s="9" t="s">
        <v>28</v>
      </c>
    </row>
    <row r="76" spans="1:14" x14ac:dyDescent="0.25">
      <c r="A76" s="9" t="s">
        <v>29</v>
      </c>
    </row>
    <row r="77" spans="1:14" x14ac:dyDescent="0.25">
      <c r="A77" s="9"/>
    </row>
    <row r="78" spans="1:14" x14ac:dyDescent="0.25">
      <c r="A78" s="2" t="s">
        <v>0</v>
      </c>
      <c r="B78" s="2" t="s">
        <v>1</v>
      </c>
      <c r="C78" s="2" t="s">
        <v>2</v>
      </c>
      <c r="D78" s="2" t="s">
        <v>3</v>
      </c>
      <c r="E78" s="2" t="s">
        <v>4</v>
      </c>
      <c r="F78" s="2" t="s">
        <v>5</v>
      </c>
    </row>
    <row r="79" spans="1:14" x14ac:dyDescent="0.25">
      <c r="A79" s="3" t="s">
        <v>9</v>
      </c>
      <c r="B79" s="4">
        <f>B80:F80+168</f>
        <v>468</v>
      </c>
      <c r="C79" s="4">
        <f>C80:G80+168</f>
        <v>508</v>
      </c>
      <c r="D79" s="4">
        <f>D80:H80+168</f>
        <v>528</v>
      </c>
      <c r="E79" s="4">
        <f>E80:I80+168</f>
        <v>580</v>
      </c>
      <c r="F79" s="4">
        <f>F80:K80+168</f>
        <v>572</v>
      </c>
      <c r="I79" s="6">
        <v>280</v>
      </c>
      <c r="J79" s="6">
        <v>320</v>
      </c>
      <c r="K79" s="6">
        <v>340</v>
      </c>
      <c r="L79" s="6">
        <v>392</v>
      </c>
      <c r="M79" s="6">
        <v>344</v>
      </c>
      <c r="N79" s="6">
        <v>384</v>
      </c>
    </row>
    <row r="80" spans="1:14" x14ac:dyDescent="0.25">
      <c r="A80" s="5" t="s">
        <v>7</v>
      </c>
      <c r="B80" s="6">
        <v>300</v>
      </c>
      <c r="C80" s="6">
        <f>B80+40</f>
        <v>340</v>
      </c>
      <c r="D80" s="6">
        <f>B80+60</f>
        <v>360</v>
      </c>
      <c r="E80" s="6">
        <f>B80+112</f>
        <v>412</v>
      </c>
      <c r="F80" s="6">
        <f>B80+104</f>
        <v>404</v>
      </c>
      <c r="I80">
        <v>168</v>
      </c>
      <c r="J80">
        <v>168</v>
      </c>
      <c r="K80">
        <v>168</v>
      </c>
      <c r="L80">
        <v>168</v>
      </c>
      <c r="M80">
        <v>168</v>
      </c>
      <c r="N80">
        <v>168</v>
      </c>
    </row>
    <row r="81" spans="1:14" x14ac:dyDescent="0.25">
      <c r="I81" s="12">
        <f t="shared" ref="I81:N81" si="1">SUM(I79:I80)</f>
        <v>448</v>
      </c>
      <c r="J81">
        <f t="shared" si="1"/>
        <v>488</v>
      </c>
      <c r="K81">
        <f t="shared" si="1"/>
        <v>508</v>
      </c>
      <c r="L81">
        <f t="shared" si="1"/>
        <v>560</v>
      </c>
      <c r="M81">
        <f t="shared" si="1"/>
        <v>512</v>
      </c>
      <c r="N81">
        <f t="shared" si="1"/>
        <v>552</v>
      </c>
    </row>
    <row r="82" spans="1:14" x14ac:dyDescent="0.25">
      <c r="A82" s="9" t="s">
        <v>30</v>
      </c>
    </row>
    <row r="83" spans="1:14" x14ac:dyDescent="0.25">
      <c r="A83" s="9" t="s">
        <v>31</v>
      </c>
    </row>
    <row r="84" spans="1:14" x14ac:dyDescent="0.25">
      <c r="A84" s="9" t="s">
        <v>32</v>
      </c>
    </row>
    <row r="85" spans="1:14" x14ac:dyDescent="0.25">
      <c r="A85" s="2" t="s">
        <v>0</v>
      </c>
      <c r="B85" s="2" t="s">
        <v>1</v>
      </c>
      <c r="C85" s="2" t="s">
        <v>2</v>
      </c>
      <c r="D85" s="2" t="s">
        <v>3</v>
      </c>
      <c r="E85" s="2" t="s">
        <v>4</v>
      </c>
      <c r="F85" s="2" t="s">
        <v>5</v>
      </c>
    </row>
    <row r="86" spans="1:14" x14ac:dyDescent="0.25">
      <c r="A86" s="3" t="s">
        <v>9</v>
      </c>
      <c r="B86" s="4">
        <f>B87:F87+191</f>
        <v>539</v>
      </c>
      <c r="C86" s="4">
        <v>579</v>
      </c>
      <c r="D86" s="4">
        <v>599</v>
      </c>
      <c r="E86" s="4">
        <v>651</v>
      </c>
      <c r="F86" s="4">
        <v>643</v>
      </c>
    </row>
    <row r="87" spans="1:14" x14ac:dyDescent="0.25">
      <c r="A87" s="5" t="s">
        <v>7</v>
      </c>
      <c r="B87" s="6">
        <v>348</v>
      </c>
      <c r="C87" s="6">
        <f>B87+40</f>
        <v>388</v>
      </c>
      <c r="D87" s="6">
        <f>B87+60</f>
        <v>408</v>
      </c>
      <c r="E87" s="6">
        <f>B87+112</f>
        <v>460</v>
      </c>
      <c r="F87" s="6">
        <f>B87+104</f>
        <v>452</v>
      </c>
    </row>
    <row r="89" spans="1:14" x14ac:dyDescent="0.25">
      <c r="A89" s="9" t="s">
        <v>33</v>
      </c>
    </row>
    <row r="90" spans="1:14" x14ac:dyDescent="0.25">
      <c r="A90" s="2" t="s">
        <v>0</v>
      </c>
      <c r="B90" s="2" t="s">
        <v>1</v>
      </c>
      <c r="C90" s="2" t="s">
        <v>2</v>
      </c>
      <c r="D90" s="2" t="s">
        <v>3</v>
      </c>
      <c r="E90" s="2" t="s">
        <v>4</v>
      </c>
      <c r="F90" s="2" t="s">
        <v>5</v>
      </c>
    </row>
    <row r="91" spans="1:14" x14ac:dyDescent="0.25">
      <c r="A91" s="3" t="s">
        <v>9</v>
      </c>
      <c r="B91" s="4">
        <v>468</v>
      </c>
      <c r="C91" s="4">
        <v>508</v>
      </c>
      <c r="D91" s="4">
        <v>528</v>
      </c>
      <c r="E91" s="4">
        <v>580</v>
      </c>
      <c r="F91" s="4">
        <v>572</v>
      </c>
    </row>
    <row r="92" spans="1:14" x14ac:dyDescent="0.25">
      <c r="A92" s="5" t="s">
        <v>7</v>
      </c>
      <c r="B92" s="6">
        <v>300</v>
      </c>
      <c r="C92" s="6">
        <f>B92+40</f>
        <v>340</v>
      </c>
      <c r="D92" s="6">
        <f>B92+60</f>
        <v>360</v>
      </c>
      <c r="E92" s="6">
        <f>B92+112</f>
        <v>412</v>
      </c>
      <c r="F92" s="6">
        <f>B92+104</f>
        <v>404</v>
      </c>
    </row>
    <row r="94" spans="1:14" x14ac:dyDescent="0.25">
      <c r="A94" t="s">
        <v>34</v>
      </c>
    </row>
    <row r="95" spans="1:14" x14ac:dyDescent="0.25">
      <c r="A95" s="9" t="s">
        <v>35</v>
      </c>
    </row>
    <row r="96" spans="1:14" x14ac:dyDescent="0.25">
      <c r="A96" s="2" t="s">
        <v>0</v>
      </c>
      <c r="B96" s="2" t="s">
        <v>1</v>
      </c>
      <c r="C96" s="2" t="s">
        <v>2</v>
      </c>
      <c r="D96" s="2" t="s">
        <v>3</v>
      </c>
      <c r="E96" s="2" t="s">
        <v>4</v>
      </c>
      <c r="F96" s="2" t="s">
        <v>5</v>
      </c>
    </row>
    <row r="97" spans="1:6" x14ac:dyDescent="0.25">
      <c r="A97" s="3" t="s">
        <v>9</v>
      </c>
      <c r="B97" s="4">
        <v>448</v>
      </c>
      <c r="C97" s="4">
        <v>488</v>
      </c>
      <c r="D97" s="4">
        <v>508</v>
      </c>
      <c r="E97" s="4">
        <v>560</v>
      </c>
      <c r="F97" s="4">
        <v>552</v>
      </c>
    </row>
    <row r="98" spans="1:6" x14ac:dyDescent="0.25">
      <c r="A98" s="5" t="s">
        <v>7</v>
      </c>
      <c r="B98" s="6">
        <v>280</v>
      </c>
      <c r="C98" s="6">
        <f>B98+40</f>
        <v>320</v>
      </c>
      <c r="D98" s="6">
        <f>B98+60</f>
        <v>340</v>
      </c>
      <c r="E98" s="6">
        <f>B98+112</f>
        <v>392</v>
      </c>
      <c r="F98" s="6">
        <f>B98+104</f>
        <v>384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8"/>
  <sheetViews>
    <sheetView workbookViewId="0">
      <selection activeCell="E9" sqref="E9"/>
    </sheetView>
  </sheetViews>
  <sheetFormatPr baseColWidth="10" defaultRowHeight="15" x14ac:dyDescent="0.25"/>
  <cols>
    <col min="1" max="1" width="14.28515625" customWidth="1"/>
    <col min="3" max="3" width="11.42578125" customWidth="1"/>
  </cols>
  <sheetData>
    <row r="1" spans="1:8" x14ac:dyDescent="0.25">
      <c r="A1" s="1" t="s">
        <v>36</v>
      </c>
      <c r="B1" s="1"/>
      <c r="C1" s="1" t="s">
        <v>51</v>
      </c>
      <c r="D1" s="1"/>
    </row>
    <row r="4" spans="1:8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8" x14ac:dyDescent="0.25">
      <c r="A5" s="3" t="s">
        <v>6</v>
      </c>
      <c r="B5" s="4">
        <f>B6:F6+123</f>
        <v>381</v>
      </c>
      <c r="C5" s="4">
        <f>C6:G6+123</f>
        <v>411</v>
      </c>
      <c r="D5" s="4">
        <v>426</v>
      </c>
      <c r="E5" s="4">
        <f>E6:I6+123</f>
        <v>465</v>
      </c>
      <c r="F5" s="4">
        <v>463</v>
      </c>
    </row>
    <row r="6" spans="1:8" x14ac:dyDescent="0.25">
      <c r="A6" s="5" t="s">
        <v>7</v>
      </c>
      <c r="B6" s="6">
        <v>258</v>
      </c>
      <c r="C6" s="6">
        <v>288</v>
      </c>
      <c r="D6" s="6">
        <v>303</v>
      </c>
      <c r="E6" s="6">
        <v>342</v>
      </c>
      <c r="F6" s="6">
        <v>340</v>
      </c>
    </row>
    <row r="10" spans="1:8" x14ac:dyDescent="0.25">
      <c r="A10" s="1" t="s">
        <v>37</v>
      </c>
      <c r="B10" s="1"/>
      <c r="C10" s="1" t="s">
        <v>50</v>
      </c>
      <c r="D10" s="18">
        <v>41999</v>
      </c>
    </row>
    <row r="11" spans="1:8" x14ac:dyDescent="0.25">
      <c r="A11" s="1" t="s">
        <v>38</v>
      </c>
      <c r="B11" s="1"/>
      <c r="C11" s="1"/>
      <c r="D11" s="1"/>
    </row>
    <row r="13" spans="1:8" x14ac:dyDescent="0.25">
      <c r="A13" t="s">
        <v>8</v>
      </c>
    </row>
    <row r="15" spans="1:8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H15">
        <v>186</v>
      </c>
    </row>
    <row r="16" spans="1:8" x14ac:dyDescent="0.25">
      <c r="A16" s="7" t="s">
        <v>9</v>
      </c>
      <c r="B16" s="4">
        <f>B17:F17+H15</f>
        <v>562</v>
      </c>
      <c r="C16" s="4">
        <f>C17:G17+H15</f>
        <v>602</v>
      </c>
      <c r="D16" s="4">
        <f>D17:H17+H15</f>
        <v>622</v>
      </c>
      <c r="E16" s="4">
        <f>E17:I17+H15</f>
        <v>674</v>
      </c>
      <c r="F16" s="4">
        <f>F17:K17+H15</f>
        <v>666</v>
      </c>
    </row>
    <row r="17" spans="1:8" x14ac:dyDescent="0.25">
      <c r="A17" s="5" t="s">
        <v>7</v>
      </c>
      <c r="B17" s="6">
        <v>376</v>
      </c>
      <c r="C17" s="6">
        <v>416</v>
      </c>
      <c r="D17" s="6">
        <v>436</v>
      </c>
      <c r="E17" s="6">
        <v>488</v>
      </c>
      <c r="F17" s="6">
        <v>480</v>
      </c>
    </row>
    <row r="21" spans="1:8" x14ac:dyDescent="0.25">
      <c r="A21" s="1" t="s">
        <v>10</v>
      </c>
      <c r="B21" s="1"/>
      <c r="C21" s="1"/>
      <c r="D21" s="1"/>
    </row>
    <row r="24" spans="1:8" x14ac:dyDescent="0.25">
      <c r="A24" t="s">
        <v>39</v>
      </c>
    </row>
    <row r="26" spans="1:8" x14ac:dyDescent="0.25">
      <c r="A26" s="2" t="s">
        <v>0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</row>
    <row r="27" spans="1:8" x14ac:dyDescent="0.25">
      <c r="A27" s="3" t="s">
        <v>11</v>
      </c>
      <c r="B27" s="4">
        <f>B28:F28+H27</f>
        <v>815</v>
      </c>
      <c r="C27" s="4">
        <v>865</v>
      </c>
      <c r="D27" s="4">
        <v>900</v>
      </c>
      <c r="E27" s="4">
        <v>991</v>
      </c>
      <c r="F27" s="4">
        <v>977</v>
      </c>
      <c r="H27" s="4">
        <v>237</v>
      </c>
    </row>
    <row r="28" spans="1:8" x14ac:dyDescent="0.25">
      <c r="A28" s="5" t="s">
        <v>7</v>
      </c>
      <c r="B28" s="6">
        <v>578</v>
      </c>
      <c r="C28" s="6">
        <f>B28+70</f>
        <v>648</v>
      </c>
      <c r="D28" s="6">
        <f>B28+105</f>
        <v>683</v>
      </c>
      <c r="E28" s="6">
        <f>B28+196</f>
        <v>774</v>
      </c>
      <c r="F28" s="11">
        <f>B28+182</f>
        <v>760</v>
      </c>
    </row>
    <row r="30" spans="1:8" x14ac:dyDescent="0.25">
      <c r="A30" t="s">
        <v>40</v>
      </c>
    </row>
    <row r="31" spans="1:8" x14ac:dyDescent="0.25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</row>
    <row r="32" spans="1:8" x14ac:dyDescent="0.25">
      <c r="A32" s="3" t="s">
        <v>11</v>
      </c>
      <c r="B32" s="4">
        <v>848</v>
      </c>
      <c r="C32" s="4">
        <v>918</v>
      </c>
      <c r="D32" s="4">
        <v>953</v>
      </c>
      <c r="E32" s="4">
        <v>1044</v>
      </c>
      <c r="F32" s="4">
        <v>1030</v>
      </c>
      <c r="H32" s="4"/>
    </row>
    <row r="33" spans="1:14" x14ac:dyDescent="0.25">
      <c r="A33" s="5" t="s">
        <v>7</v>
      </c>
      <c r="B33" s="6">
        <v>578</v>
      </c>
      <c r="C33" s="6">
        <f>B33+70</f>
        <v>648</v>
      </c>
      <c r="D33" s="6">
        <f>B33+105</f>
        <v>683</v>
      </c>
      <c r="E33" s="6">
        <f>B33+196</f>
        <v>774</v>
      </c>
      <c r="F33" s="11">
        <f>B33+182</f>
        <v>760</v>
      </c>
    </row>
    <row r="35" spans="1:14" x14ac:dyDescent="0.25">
      <c r="A35" t="s">
        <v>41</v>
      </c>
    </row>
    <row r="37" spans="1:14" x14ac:dyDescent="0.25">
      <c r="A37" s="2" t="s">
        <v>0</v>
      </c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  <c r="H37">
        <v>858</v>
      </c>
    </row>
    <row r="38" spans="1:14" x14ac:dyDescent="0.25">
      <c r="A38" s="3" t="s">
        <v>11</v>
      </c>
      <c r="B38" s="4">
        <v>946</v>
      </c>
      <c r="C38" s="4">
        <v>1016</v>
      </c>
      <c r="D38" s="4">
        <v>1051</v>
      </c>
      <c r="E38" s="4">
        <v>1142</v>
      </c>
      <c r="F38" s="4">
        <v>1128</v>
      </c>
      <c r="H38" s="4">
        <v>270</v>
      </c>
    </row>
    <row r="39" spans="1:14" x14ac:dyDescent="0.25">
      <c r="A39" s="5" t="s">
        <v>7</v>
      </c>
      <c r="B39" s="6">
        <v>676</v>
      </c>
      <c r="C39" s="6">
        <f>B39+70</f>
        <v>746</v>
      </c>
      <c r="D39" s="6">
        <f>B39+105</f>
        <v>781</v>
      </c>
      <c r="E39" s="6">
        <f>B39+196</f>
        <v>872</v>
      </c>
      <c r="F39" s="11">
        <f>B39+182</f>
        <v>858</v>
      </c>
      <c r="H39">
        <f>SUM(H37:H38)</f>
        <v>1128</v>
      </c>
    </row>
    <row r="43" spans="1:14" x14ac:dyDescent="0.25">
      <c r="A43" s="1" t="s">
        <v>42</v>
      </c>
      <c r="B43" s="1"/>
      <c r="C43" s="1"/>
      <c r="D43" s="1"/>
    </row>
    <row r="44" spans="1:14" x14ac:dyDescent="0.25">
      <c r="A44" s="2" t="s">
        <v>0</v>
      </c>
      <c r="B44" s="2" t="s">
        <v>1</v>
      </c>
      <c r="C44" s="2" t="s">
        <v>2</v>
      </c>
      <c r="D44" s="2" t="s">
        <v>3</v>
      </c>
      <c r="E44" s="2" t="s">
        <v>4</v>
      </c>
      <c r="F44" s="2" t="s">
        <v>5</v>
      </c>
    </row>
    <row r="45" spans="1:14" x14ac:dyDescent="0.25">
      <c r="A45" s="3" t="s">
        <v>11</v>
      </c>
      <c r="B45" s="4">
        <f>B46:F46+201</f>
        <v>753</v>
      </c>
      <c r="C45" s="4">
        <v>813</v>
      </c>
      <c r="D45" s="4">
        <v>843</v>
      </c>
      <c r="E45" s="4">
        <v>921</v>
      </c>
      <c r="F45" s="4">
        <v>909</v>
      </c>
    </row>
    <row r="46" spans="1:14" x14ac:dyDescent="0.25">
      <c r="A46" s="5" t="s">
        <v>7</v>
      </c>
      <c r="B46" s="6">
        <v>552</v>
      </c>
      <c r="C46" s="6">
        <v>624</v>
      </c>
      <c r="D46" s="6">
        <v>654</v>
      </c>
      <c r="E46" s="6">
        <v>732</v>
      </c>
      <c r="F46" s="6">
        <v>720</v>
      </c>
      <c r="J46" s="16">
        <v>329</v>
      </c>
      <c r="K46" s="16">
        <v>364</v>
      </c>
      <c r="L46" s="16">
        <v>381</v>
      </c>
      <c r="M46" s="16">
        <v>427</v>
      </c>
      <c r="N46" s="16">
        <v>420</v>
      </c>
    </row>
    <row r="47" spans="1:14" x14ac:dyDescent="0.25">
      <c r="J47" s="17">
        <v>166</v>
      </c>
      <c r="K47" s="17">
        <v>166</v>
      </c>
      <c r="L47" s="17">
        <v>166</v>
      </c>
      <c r="M47" s="17">
        <v>166</v>
      </c>
      <c r="N47" s="17">
        <v>166</v>
      </c>
    </row>
    <row r="48" spans="1:14" x14ac:dyDescent="0.25">
      <c r="A48" s="8" t="s">
        <v>15</v>
      </c>
      <c r="B48" s="8"/>
      <c r="C48" s="8"/>
      <c r="D48" s="8"/>
      <c r="J48" s="17">
        <f>SUM(J46:J47)</f>
        <v>495</v>
      </c>
      <c r="K48" s="17">
        <f>SUM(K46:K47)</f>
        <v>530</v>
      </c>
      <c r="L48" s="17">
        <f>SUM(L46:L47)</f>
        <v>547</v>
      </c>
      <c r="M48" s="17">
        <f>SUM(M46:M47)</f>
        <v>593</v>
      </c>
      <c r="N48" s="17">
        <f>SUM(N46:N47)</f>
        <v>586</v>
      </c>
    </row>
    <row r="51" spans="1:6" x14ac:dyDescent="0.25">
      <c r="A51" s="1" t="s">
        <v>43</v>
      </c>
      <c r="B51" s="1"/>
      <c r="C51" s="1"/>
      <c r="D51" s="1"/>
      <c r="E51" s="15"/>
    </row>
    <row r="52" spans="1:6" x14ac:dyDescent="0.25">
      <c r="A52" s="2" t="s">
        <v>0</v>
      </c>
      <c r="B52" s="2" t="s">
        <v>1</v>
      </c>
      <c r="C52" s="2" t="s">
        <v>2</v>
      </c>
      <c r="D52" s="2" t="s">
        <v>3</v>
      </c>
      <c r="E52" s="2" t="s">
        <v>4</v>
      </c>
      <c r="F52" s="2" t="s">
        <v>5</v>
      </c>
    </row>
    <row r="53" spans="1:6" x14ac:dyDescent="0.25">
      <c r="A53" s="3" t="s">
        <v>11</v>
      </c>
      <c r="B53" s="4">
        <v>895</v>
      </c>
      <c r="C53" s="4">
        <v>965</v>
      </c>
      <c r="D53" s="4">
        <v>1000</v>
      </c>
      <c r="E53" s="4">
        <v>1091</v>
      </c>
      <c r="F53" s="4">
        <v>1077</v>
      </c>
    </row>
    <row r="54" spans="1:6" x14ac:dyDescent="0.25">
      <c r="A54" s="5" t="s">
        <v>7</v>
      </c>
      <c r="B54" s="6">
        <v>658</v>
      </c>
      <c r="C54" s="6">
        <f>B54+70</f>
        <v>728</v>
      </c>
      <c r="D54" s="6">
        <f>B54+105</f>
        <v>763</v>
      </c>
      <c r="E54" s="6">
        <f>B54+196</f>
        <v>854</v>
      </c>
      <c r="F54" s="6">
        <f>B54+182</f>
        <v>840</v>
      </c>
    </row>
    <row r="55" spans="1:6" x14ac:dyDescent="0.25">
      <c r="A55" s="15" t="s">
        <v>26</v>
      </c>
      <c r="B55" s="15"/>
      <c r="C55" s="15"/>
      <c r="D55" s="15" t="s">
        <v>27</v>
      </c>
      <c r="E55" s="15"/>
      <c r="F55" s="15"/>
    </row>
    <row r="56" spans="1:6" x14ac:dyDescent="0.25">
      <c r="A56" t="s">
        <v>13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</row>
    <row r="57" spans="1:6" x14ac:dyDescent="0.25">
      <c r="A57" t="s">
        <v>14</v>
      </c>
      <c r="B57" s="6">
        <v>495</v>
      </c>
      <c r="C57" s="6">
        <v>530</v>
      </c>
      <c r="D57" s="6">
        <v>547</v>
      </c>
      <c r="E57" s="6">
        <v>593</v>
      </c>
      <c r="F57" s="6">
        <v>586</v>
      </c>
    </row>
    <row r="58" spans="1:6" x14ac:dyDescent="0.25">
      <c r="A58" s="5"/>
      <c r="B58" s="6"/>
      <c r="C58" s="6"/>
      <c r="D58" s="6"/>
      <c r="E58" s="6"/>
      <c r="F58" s="6"/>
    </row>
    <row r="59" spans="1:6" x14ac:dyDescent="0.25">
      <c r="A59" s="8" t="s">
        <v>15</v>
      </c>
      <c r="B59" s="8"/>
      <c r="C59" s="8"/>
      <c r="D59" s="8"/>
      <c r="E59" s="14"/>
      <c r="F59" s="14"/>
    </row>
    <row r="63" spans="1:6" x14ac:dyDescent="0.25">
      <c r="A63" s="1" t="s">
        <v>16</v>
      </c>
      <c r="B63" s="1"/>
      <c r="C63" s="1"/>
      <c r="D63" s="1"/>
    </row>
    <row r="65" spans="1:13" x14ac:dyDescent="0.25">
      <c r="A65" s="9" t="s">
        <v>44</v>
      </c>
    </row>
    <row r="66" spans="1:13" x14ac:dyDescent="0.25">
      <c r="A66" s="9" t="s">
        <v>45</v>
      </c>
    </row>
    <row r="67" spans="1:13" x14ac:dyDescent="0.25">
      <c r="A67" s="9" t="s">
        <v>49</v>
      </c>
    </row>
    <row r="68" spans="1:13" x14ac:dyDescent="0.25">
      <c r="A68" s="9"/>
    </row>
    <row r="69" spans="1:13" x14ac:dyDescent="0.25">
      <c r="A69" s="2" t="s">
        <v>0</v>
      </c>
      <c r="B69" s="2" t="s">
        <v>1</v>
      </c>
      <c r="C69" s="2" t="s">
        <v>2</v>
      </c>
      <c r="D69" s="2" t="s">
        <v>3</v>
      </c>
      <c r="E69" s="2" t="s">
        <v>4</v>
      </c>
      <c r="F69" s="2" t="s">
        <v>5</v>
      </c>
    </row>
    <row r="70" spans="1:13" x14ac:dyDescent="0.25">
      <c r="A70" s="3" t="s">
        <v>9</v>
      </c>
      <c r="B70" s="4">
        <v>478</v>
      </c>
      <c r="C70" s="4">
        <v>518</v>
      </c>
      <c r="D70" s="4">
        <v>538</v>
      </c>
      <c r="E70" s="4">
        <v>590</v>
      </c>
      <c r="F70" s="4">
        <v>582</v>
      </c>
      <c r="I70" s="6">
        <v>356</v>
      </c>
      <c r="J70" s="6">
        <v>396</v>
      </c>
      <c r="K70" s="6">
        <v>416</v>
      </c>
      <c r="L70" s="6">
        <v>468</v>
      </c>
      <c r="M70" s="6">
        <v>460</v>
      </c>
    </row>
    <row r="71" spans="1:13" x14ac:dyDescent="0.25">
      <c r="A71" s="5" t="s">
        <v>7</v>
      </c>
      <c r="B71" s="6">
        <v>308</v>
      </c>
      <c r="C71" s="6">
        <f>B71+40</f>
        <v>348</v>
      </c>
      <c r="D71" s="6">
        <f>B71+60</f>
        <v>368</v>
      </c>
      <c r="E71" s="6">
        <f>B71+112</f>
        <v>420</v>
      </c>
      <c r="F71" s="6">
        <f>B71+104</f>
        <v>412</v>
      </c>
      <c r="I71">
        <v>196</v>
      </c>
      <c r="J71">
        <v>196</v>
      </c>
      <c r="K71">
        <v>196</v>
      </c>
      <c r="L71">
        <v>196</v>
      </c>
      <c r="M71">
        <v>196</v>
      </c>
    </row>
    <row r="72" spans="1:13" x14ac:dyDescent="0.25">
      <c r="I72" s="12">
        <f>SUM(I70:I71)</f>
        <v>552</v>
      </c>
      <c r="J72">
        <f>SUM(J70:J71)</f>
        <v>592</v>
      </c>
      <c r="K72">
        <f>SUM(K70:K71)</f>
        <v>612</v>
      </c>
      <c r="L72">
        <f>SUM(L70:L71)</f>
        <v>664</v>
      </c>
      <c r="M72">
        <f>SUM(M70:M71)</f>
        <v>656</v>
      </c>
    </row>
    <row r="73" spans="1:13" x14ac:dyDescent="0.25">
      <c r="A73" s="9" t="s">
        <v>47</v>
      </c>
    </row>
    <row r="74" spans="1:13" x14ac:dyDescent="0.25">
      <c r="A74" s="9" t="s">
        <v>46</v>
      </c>
    </row>
    <row r="75" spans="1:13" x14ac:dyDescent="0.25">
      <c r="A75" s="9" t="s">
        <v>48</v>
      </c>
    </row>
    <row r="76" spans="1:13" x14ac:dyDescent="0.25">
      <c r="A76" s="2" t="s">
        <v>0</v>
      </c>
      <c r="B76" s="2" t="s">
        <v>1</v>
      </c>
      <c r="C76" s="2" t="s">
        <v>2</v>
      </c>
      <c r="D76" s="2" t="s">
        <v>3</v>
      </c>
      <c r="E76" s="2" t="s">
        <v>4</v>
      </c>
      <c r="F76" s="2" t="s">
        <v>5</v>
      </c>
    </row>
    <row r="77" spans="1:13" x14ac:dyDescent="0.25">
      <c r="A77" s="3" t="s">
        <v>9</v>
      </c>
      <c r="B77" s="4">
        <v>552</v>
      </c>
      <c r="C77" s="4">
        <v>592</v>
      </c>
      <c r="D77" s="4">
        <v>612</v>
      </c>
      <c r="E77" s="4">
        <v>664</v>
      </c>
      <c r="F77" s="4">
        <v>656</v>
      </c>
    </row>
    <row r="78" spans="1:13" x14ac:dyDescent="0.25">
      <c r="A78" s="5" t="s">
        <v>7</v>
      </c>
      <c r="B78" s="6">
        <v>356</v>
      </c>
      <c r="C78" s="6">
        <f>B78+40</f>
        <v>396</v>
      </c>
      <c r="D78" s="6">
        <f>B78+60</f>
        <v>416</v>
      </c>
      <c r="E78" s="6">
        <f>B78+112</f>
        <v>468</v>
      </c>
      <c r="F78" s="6">
        <f>B78+104</f>
        <v>460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8"/>
  <sheetViews>
    <sheetView topLeftCell="A43" workbookViewId="0">
      <selection activeCell="D82" sqref="D82"/>
    </sheetView>
  </sheetViews>
  <sheetFormatPr baseColWidth="10" defaultRowHeight="15" x14ac:dyDescent="0.25"/>
  <cols>
    <col min="1" max="1" width="14.28515625" customWidth="1"/>
    <col min="3" max="4" width="11.42578125" customWidth="1"/>
  </cols>
  <sheetData>
    <row r="1" spans="1:6" x14ac:dyDescent="0.25">
      <c r="A1" s="1" t="s">
        <v>63</v>
      </c>
      <c r="B1" s="1"/>
      <c r="C1" s="1"/>
      <c r="D1" s="1"/>
    </row>
    <row r="4" spans="1:6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</row>
    <row r="5" spans="1:6" x14ac:dyDescent="0.25">
      <c r="A5" s="3" t="s">
        <v>6</v>
      </c>
      <c r="B5" s="4">
        <v>389</v>
      </c>
      <c r="C5" s="4">
        <v>419</v>
      </c>
      <c r="D5" s="4">
        <v>434</v>
      </c>
      <c r="E5" s="4">
        <v>473</v>
      </c>
      <c r="F5" s="4">
        <v>467</v>
      </c>
    </row>
    <row r="6" spans="1:6" x14ac:dyDescent="0.25">
      <c r="A6" s="5" t="s">
        <v>7</v>
      </c>
      <c r="B6" s="6">
        <v>264</v>
      </c>
      <c r="C6" s="6">
        <v>294</v>
      </c>
      <c r="D6" s="6">
        <v>309</v>
      </c>
      <c r="E6" s="6">
        <v>348</v>
      </c>
      <c r="F6" s="6">
        <v>342</v>
      </c>
    </row>
    <row r="10" spans="1:6" x14ac:dyDescent="0.25">
      <c r="A10" s="1" t="s">
        <v>52</v>
      </c>
      <c r="B10" s="1"/>
      <c r="C10" s="1" t="s">
        <v>53</v>
      </c>
      <c r="D10" s="18"/>
    </row>
    <row r="11" spans="1:6" x14ac:dyDescent="0.25">
      <c r="A11" s="1" t="s">
        <v>38</v>
      </c>
      <c r="B11" s="1"/>
      <c r="C11" s="1"/>
      <c r="D11" s="1"/>
    </row>
    <row r="13" spans="1:6" x14ac:dyDescent="0.25">
      <c r="A13" t="s">
        <v>8</v>
      </c>
    </row>
    <row r="15" spans="1:6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</row>
    <row r="16" spans="1:6" x14ac:dyDescent="0.25">
      <c r="A16" s="7" t="s">
        <v>9</v>
      </c>
      <c r="B16" s="4">
        <v>584</v>
      </c>
      <c r="C16" s="4">
        <v>624</v>
      </c>
      <c r="D16" s="4">
        <v>644</v>
      </c>
      <c r="E16" s="4">
        <v>696</v>
      </c>
      <c r="F16" s="4">
        <v>688</v>
      </c>
    </row>
    <row r="17" spans="1:6" x14ac:dyDescent="0.25">
      <c r="A17" s="5" t="s">
        <v>7</v>
      </c>
      <c r="B17" s="6">
        <v>384</v>
      </c>
      <c r="C17" s="6">
        <v>424</v>
      </c>
      <c r="D17" s="6">
        <v>444</v>
      </c>
      <c r="E17" s="6">
        <v>496</v>
      </c>
      <c r="F17" s="6">
        <v>488</v>
      </c>
    </row>
    <row r="21" spans="1:6" x14ac:dyDescent="0.25">
      <c r="A21" s="1" t="s">
        <v>10</v>
      </c>
      <c r="B21" s="1"/>
      <c r="C21" s="1"/>
      <c r="D21" s="1"/>
    </row>
    <row r="24" spans="1:6" x14ac:dyDescent="0.25">
      <c r="A24" t="s">
        <v>65</v>
      </c>
    </row>
    <row r="26" spans="1:6" x14ac:dyDescent="0.25">
      <c r="A26" s="2" t="s">
        <v>0</v>
      </c>
      <c r="B26" s="2" t="s">
        <v>1</v>
      </c>
      <c r="C26" s="2" t="s">
        <v>2</v>
      </c>
      <c r="D26" s="2" t="s">
        <v>3</v>
      </c>
      <c r="E26" s="2" t="s">
        <v>4</v>
      </c>
      <c r="F26" s="2" t="s">
        <v>5</v>
      </c>
    </row>
    <row r="27" spans="1:6" x14ac:dyDescent="0.25">
      <c r="A27" s="3" t="s">
        <v>11</v>
      </c>
      <c r="B27" s="4">
        <v>834</v>
      </c>
      <c r="C27" s="4">
        <v>904</v>
      </c>
      <c r="D27" s="4">
        <v>939</v>
      </c>
      <c r="E27" s="4">
        <v>1030</v>
      </c>
      <c r="F27" s="4">
        <v>1016</v>
      </c>
    </row>
    <row r="28" spans="1:6" x14ac:dyDescent="0.25">
      <c r="A28" s="5" t="s">
        <v>7</v>
      </c>
      <c r="B28" s="6">
        <v>592</v>
      </c>
      <c r="C28" s="6">
        <v>662</v>
      </c>
      <c r="D28" s="6">
        <v>697</v>
      </c>
      <c r="E28" s="6">
        <v>788</v>
      </c>
      <c r="F28" s="11">
        <v>774</v>
      </c>
    </row>
    <row r="30" spans="1:6" x14ac:dyDescent="0.25">
      <c r="A30" t="s">
        <v>66</v>
      </c>
    </row>
    <row r="31" spans="1:6" x14ac:dyDescent="0.25">
      <c r="A31" s="2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</row>
    <row r="32" spans="1:6" x14ac:dyDescent="0.25">
      <c r="A32" s="3" t="s">
        <v>11</v>
      </c>
      <c r="B32" s="4">
        <v>867</v>
      </c>
      <c r="C32" s="4">
        <v>937</v>
      </c>
      <c r="D32" s="4">
        <v>972</v>
      </c>
      <c r="E32" s="4">
        <v>1063</v>
      </c>
      <c r="F32" s="4">
        <v>1049</v>
      </c>
    </row>
    <row r="33" spans="1:6" x14ac:dyDescent="0.25">
      <c r="A33" s="5" t="s">
        <v>7</v>
      </c>
      <c r="B33" s="6">
        <v>592</v>
      </c>
      <c r="C33" s="6">
        <v>662</v>
      </c>
      <c r="D33" s="6">
        <v>697</v>
      </c>
      <c r="E33" s="6">
        <v>788</v>
      </c>
      <c r="F33" s="11">
        <v>774</v>
      </c>
    </row>
    <row r="35" spans="1:6" x14ac:dyDescent="0.25">
      <c r="A35" t="s">
        <v>54</v>
      </c>
    </row>
    <row r="37" spans="1:6" x14ac:dyDescent="0.25">
      <c r="A37" s="2" t="s">
        <v>0</v>
      </c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</row>
    <row r="38" spans="1:6" x14ac:dyDescent="0.25">
      <c r="A38" s="3" t="s">
        <v>11</v>
      </c>
      <c r="B38" s="4">
        <v>965</v>
      </c>
      <c r="C38" s="4">
        <v>1035</v>
      </c>
      <c r="D38" s="4">
        <v>1070</v>
      </c>
      <c r="E38" s="4">
        <v>1161</v>
      </c>
      <c r="F38" s="4">
        <v>1147</v>
      </c>
    </row>
    <row r="39" spans="1:6" x14ac:dyDescent="0.25">
      <c r="A39" s="5" t="s">
        <v>7</v>
      </c>
      <c r="B39" s="6">
        <v>690</v>
      </c>
      <c r="C39" s="6">
        <v>760</v>
      </c>
      <c r="D39" s="6">
        <v>795</v>
      </c>
      <c r="E39" s="6">
        <v>886</v>
      </c>
      <c r="F39" s="11">
        <v>872</v>
      </c>
    </row>
    <row r="43" spans="1:6" x14ac:dyDescent="0.25">
      <c r="A43" s="1" t="s">
        <v>55</v>
      </c>
      <c r="B43" s="1"/>
      <c r="C43" s="1"/>
      <c r="D43" s="1"/>
    </row>
    <row r="44" spans="1:6" x14ac:dyDescent="0.25">
      <c r="A44" s="2" t="s">
        <v>0</v>
      </c>
      <c r="B44" s="2" t="s">
        <v>1</v>
      </c>
      <c r="C44" s="2" t="s">
        <v>2</v>
      </c>
      <c r="D44" s="2" t="s">
        <v>3</v>
      </c>
      <c r="E44" s="2" t="s">
        <v>4</v>
      </c>
      <c r="F44" s="2" t="s">
        <v>5</v>
      </c>
    </row>
    <row r="45" spans="1:6" x14ac:dyDescent="0.25">
      <c r="A45" s="3" t="s">
        <v>11</v>
      </c>
      <c r="B45" s="4">
        <v>787</v>
      </c>
      <c r="C45" s="4">
        <v>847</v>
      </c>
      <c r="D45" s="4">
        <v>877</v>
      </c>
      <c r="E45" s="4">
        <v>955</v>
      </c>
      <c r="F45" s="4">
        <v>943</v>
      </c>
    </row>
    <row r="46" spans="1:6" x14ac:dyDescent="0.25">
      <c r="A46" s="5" t="s">
        <v>7</v>
      </c>
      <c r="B46" s="6">
        <v>576</v>
      </c>
      <c r="C46" s="6">
        <v>636</v>
      </c>
      <c r="D46" s="6">
        <v>666</v>
      </c>
      <c r="E46" s="6">
        <v>744</v>
      </c>
      <c r="F46" s="6">
        <v>732</v>
      </c>
    </row>
    <row r="48" spans="1:6" x14ac:dyDescent="0.25">
      <c r="A48" s="8" t="s">
        <v>15</v>
      </c>
      <c r="B48" s="8"/>
      <c r="C48" s="8"/>
      <c r="D48" s="8"/>
    </row>
    <row r="51" spans="1:6" x14ac:dyDescent="0.25">
      <c r="A51" s="1" t="s">
        <v>56</v>
      </c>
      <c r="B51" s="1"/>
      <c r="C51" s="1"/>
      <c r="D51" s="1"/>
      <c r="E51" s="15"/>
    </row>
    <row r="52" spans="1:6" x14ac:dyDescent="0.25">
      <c r="A52" s="2" t="s">
        <v>0</v>
      </c>
      <c r="B52" s="2" t="s">
        <v>1</v>
      </c>
      <c r="C52" s="2" t="s">
        <v>2</v>
      </c>
      <c r="D52" s="2" t="s">
        <v>3</v>
      </c>
      <c r="E52" s="2" t="s">
        <v>4</v>
      </c>
      <c r="F52" s="2" t="s">
        <v>5</v>
      </c>
    </row>
    <row r="53" spans="1:6" x14ac:dyDescent="0.25">
      <c r="A53" s="3" t="s">
        <v>11</v>
      </c>
      <c r="B53" s="4">
        <v>914</v>
      </c>
      <c r="C53" s="4">
        <v>984</v>
      </c>
      <c r="D53" s="4">
        <v>1019</v>
      </c>
      <c r="E53" s="4">
        <v>1110</v>
      </c>
      <c r="F53" s="4">
        <v>1096</v>
      </c>
    </row>
    <row r="54" spans="1:6" x14ac:dyDescent="0.25">
      <c r="A54" s="5" t="s">
        <v>7</v>
      </c>
      <c r="B54" s="6">
        <v>672</v>
      </c>
      <c r="C54" s="6">
        <v>742</v>
      </c>
      <c r="D54" s="6">
        <v>777</v>
      </c>
      <c r="E54" s="6">
        <v>868</v>
      </c>
      <c r="F54" s="6">
        <v>854</v>
      </c>
    </row>
    <row r="55" spans="1:6" x14ac:dyDescent="0.25">
      <c r="A55" s="15" t="s">
        <v>64</v>
      </c>
      <c r="B55" s="15"/>
      <c r="C55" s="15"/>
      <c r="D55" s="15"/>
      <c r="E55" s="15"/>
      <c r="F55" s="15"/>
    </row>
    <row r="56" spans="1:6" x14ac:dyDescent="0.25">
      <c r="A56" t="s">
        <v>13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</row>
    <row r="57" spans="1:6" x14ac:dyDescent="0.25">
      <c r="A57" t="s">
        <v>14</v>
      </c>
      <c r="B57" s="6">
        <v>506</v>
      </c>
      <c r="C57" s="6">
        <v>541</v>
      </c>
      <c r="D57" s="6">
        <v>559</v>
      </c>
      <c r="E57" s="6">
        <v>604</v>
      </c>
      <c r="F57" s="6">
        <v>597</v>
      </c>
    </row>
    <row r="58" spans="1:6" s="13" customFormat="1" x14ac:dyDescent="0.25">
      <c r="B58" s="14"/>
      <c r="C58" s="14"/>
      <c r="D58" s="14"/>
      <c r="E58" s="14"/>
      <c r="F58" s="14"/>
    </row>
    <row r="59" spans="1:6" x14ac:dyDescent="0.25">
      <c r="A59" s="8" t="s">
        <v>15</v>
      </c>
      <c r="B59" s="8"/>
      <c r="C59" s="8"/>
      <c r="D59" s="8"/>
      <c r="E59" s="14"/>
      <c r="F59" s="14"/>
    </row>
    <row r="63" spans="1:6" x14ac:dyDescent="0.25">
      <c r="A63" s="1" t="s">
        <v>16</v>
      </c>
      <c r="B63" s="1"/>
      <c r="C63" s="1"/>
      <c r="D63" s="1"/>
    </row>
    <row r="65" spans="1:6" x14ac:dyDescent="0.25">
      <c r="A65" s="9" t="s">
        <v>57</v>
      </c>
    </row>
    <row r="66" spans="1:6" x14ac:dyDescent="0.25">
      <c r="A66" s="9" t="s">
        <v>58</v>
      </c>
    </row>
    <row r="67" spans="1:6" x14ac:dyDescent="0.25">
      <c r="A67" s="9" t="s">
        <v>59</v>
      </c>
    </row>
    <row r="68" spans="1:6" x14ac:dyDescent="0.25">
      <c r="A68" s="9"/>
    </row>
    <row r="69" spans="1:6" x14ac:dyDescent="0.25">
      <c r="A69" s="2" t="s">
        <v>0</v>
      </c>
      <c r="B69" s="2" t="s">
        <v>1</v>
      </c>
      <c r="C69" s="2" t="s">
        <v>2</v>
      </c>
      <c r="D69" s="2" t="s">
        <v>3</v>
      </c>
      <c r="E69" s="2" t="s">
        <v>4</v>
      </c>
      <c r="F69" s="2" t="s">
        <v>5</v>
      </c>
    </row>
    <row r="70" spans="1:6" x14ac:dyDescent="0.25">
      <c r="A70" s="3" t="s">
        <v>9</v>
      </c>
      <c r="B70" s="4">
        <v>492</v>
      </c>
      <c r="C70" s="4">
        <v>532</v>
      </c>
      <c r="D70" s="4">
        <v>552</v>
      </c>
      <c r="E70" s="4">
        <v>604</v>
      </c>
      <c r="F70" s="4">
        <v>596</v>
      </c>
    </row>
    <row r="71" spans="1:6" x14ac:dyDescent="0.25">
      <c r="A71" s="5" t="s">
        <v>7</v>
      </c>
      <c r="B71" s="6">
        <v>316</v>
      </c>
      <c r="C71" s="6">
        <v>356</v>
      </c>
      <c r="D71" s="6">
        <v>376</v>
      </c>
      <c r="E71" s="6">
        <v>428</v>
      </c>
      <c r="F71" s="6">
        <v>420</v>
      </c>
    </row>
    <row r="73" spans="1:6" x14ac:dyDescent="0.25">
      <c r="A73" s="9" t="s">
        <v>60</v>
      </c>
    </row>
    <row r="74" spans="1:6" x14ac:dyDescent="0.25">
      <c r="A74" s="9" t="s">
        <v>61</v>
      </c>
    </row>
    <row r="75" spans="1:6" x14ac:dyDescent="0.25">
      <c r="A75" s="9" t="s">
        <v>62</v>
      </c>
    </row>
    <row r="76" spans="1:6" x14ac:dyDescent="0.25">
      <c r="A76" s="2" t="s">
        <v>0</v>
      </c>
      <c r="B76" s="2" t="s">
        <v>1</v>
      </c>
      <c r="C76" s="2" t="s">
        <v>2</v>
      </c>
      <c r="D76" s="2" t="s">
        <v>3</v>
      </c>
      <c r="E76" s="2" t="s">
        <v>4</v>
      </c>
      <c r="F76" s="2" t="s">
        <v>5</v>
      </c>
    </row>
    <row r="77" spans="1:6" x14ac:dyDescent="0.25">
      <c r="A77" s="3" t="s">
        <v>9</v>
      </c>
      <c r="B77" s="4">
        <v>564</v>
      </c>
      <c r="C77" s="4">
        <v>604</v>
      </c>
      <c r="D77" s="4">
        <v>624</v>
      </c>
      <c r="E77" s="4">
        <v>676</v>
      </c>
      <c r="F77" s="4">
        <v>668</v>
      </c>
    </row>
    <row r="78" spans="1:6" x14ac:dyDescent="0.25">
      <c r="A78" s="5" t="s">
        <v>7</v>
      </c>
      <c r="B78" s="6">
        <v>364</v>
      </c>
      <c r="C78" s="6">
        <v>404</v>
      </c>
      <c r="D78" s="6">
        <v>424</v>
      </c>
      <c r="E78" s="6">
        <v>476</v>
      </c>
      <c r="F78" s="6">
        <v>468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0"/>
  <sheetViews>
    <sheetView topLeftCell="A28" workbookViewId="0">
      <selection activeCell="A28" sqref="A1:XFD1048576"/>
    </sheetView>
  </sheetViews>
  <sheetFormatPr baseColWidth="10" defaultRowHeight="15" x14ac:dyDescent="0.25"/>
  <cols>
    <col min="1" max="1" width="14.28515625" customWidth="1"/>
    <col min="2" max="2" width="8.85546875" bestFit="1" customWidth="1"/>
    <col min="3" max="3" width="12.42578125" customWidth="1"/>
    <col min="4" max="4" width="14" customWidth="1"/>
    <col min="5" max="5" width="12.140625" customWidth="1"/>
  </cols>
  <sheetData>
    <row r="1" spans="1:6" x14ac:dyDescent="0.25">
      <c r="A1" s="23" t="s">
        <v>67</v>
      </c>
      <c r="B1" s="23"/>
      <c r="C1" s="23"/>
      <c r="D1" s="23"/>
    </row>
    <row r="4" spans="1:6" x14ac:dyDescent="0.25">
      <c r="A4" s="22" t="s">
        <v>0</v>
      </c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</row>
    <row r="5" spans="1:6" x14ac:dyDescent="0.25">
      <c r="A5" s="3" t="s">
        <v>6</v>
      </c>
      <c r="B5" s="4"/>
      <c r="C5" s="4"/>
      <c r="D5" s="4"/>
      <c r="E5" s="4"/>
      <c r="F5" s="4"/>
    </row>
    <row r="6" spans="1:6" x14ac:dyDescent="0.25">
      <c r="A6" s="5" t="s">
        <v>7</v>
      </c>
      <c r="B6" s="6">
        <v>273</v>
      </c>
      <c r="C6" s="6">
        <v>303</v>
      </c>
      <c r="D6" s="6">
        <v>318</v>
      </c>
      <c r="E6" s="6">
        <v>357</v>
      </c>
      <c r="F6" s="6">
        <v>351</v>
      </c>
    </row>
    <row r="10" spans="1:6" x14ac:dyDescent="0.25">
      <c r="A10" s="24" t="s">
        <v>74</v>
      </c>
      <c r="B10" s="24"/>
      <c r="C10" s="24"/>
      <c r="D10" s="25"/>
      <c r="E10" s="24"/>
    </row>
    <row r="11" spans="1:6" x14ac:dyDescent="0.25">
      <c r="A11" s="24" t="s">
        <v>38</v>
      </c>
      <c r="B11" s="24"/>
      <c r="C11" s="24"/>
      <c r="D11" s="24"/>
      <c r="E11" s="24"/>
    </row>
    <row r="13" spans="1:6" x14ac:dyDescent="0.25">
      <c r="A13" t="s">
        <v>8</v>
      </c>
    </row>
    <row r="15" spans="1:6" x14ac:dyDescent="0.25">
      <c r="A15" s="20" t="s">
        <v>0</v>
      </c>
      <c r="B15" s="26" t="s">
        <v>1</v>
      </c>
      <c r="C15" s="26" t="s">
        <v>2</v>
      </c>
      <c r="D15" s="26" t="s">
        <v>3</v>
      </c>
      <c r="E15" s="26" t="s">
        <v>4</v>
      </c>
      <c r="F15" s="26" t="s">
        <v>5</v>
      </c>
    </row>
    <row r="16" spans="1:6" x14ac:dyDescent="0.25">
      <c r="A16" s="7" t="s">
        <v>9</v>
      </c>
      <c r="B16" s="4"/>
      <c r="C16" s="4"/>
      <c r="D16" s="4"/>
      <c r="E16" s="4"/>
      <c r="F16" s="4"/>
    </row>
    <row r="17" spans="1:6" x14ac:dyDescent="0.25">
      <c r="A17" s="5" t="s">
        <v>7</v>
      </c>
      <c r="B17" s="6">
        <v>396</v>
      </c>
      <c r="C17" s="6">
        <v>436</v>
      </c>
      <c r="D17" s="6">
        <v>456</v>
      </c>
      <c r="E17" s="6">
        <v>508</v>
      </c>
      <c r="F17" s="6">
        <v>500</v>
      </c>
    </row>
    <row r="21" spans="1:6" x14ac:dyDescent="0.25">
      <c r="A21" s="24" t="s">
        <v>75</v>
      </c>
      <c r="B21" s="24"/>
      <c r="C21" s="24"/>
      <c r="D21" s="24"/>
    </row>
    <row r="24" spans="1:6" x14ac:dyDescent="0.25">
      <c r="A24" t="s">
        <v>68</v>
      </c>
    </row>
    <row r="26" spans="1:6" x14ac:dyDescent="0.25">
      <c r="A26" s="28" t="s">
        <v>0</v>
      </c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</row>
    <row r="27" spans="1:6" x14ac:dyDescent="0.25">
      <c r="A27" s="3" t="s">
        <v>11</v>
      </c>
      <c r="B27" s="4"/>
      <c r="C27" s="4"/>
      <c r="D27" s="4"/>
      <c r="E27" s="4"/>
      <c r="F27" s="4"/>
    </row>
    <row r="28" spans="1:6" x14ac:dyDescent="0.25">
      <c r="A28" s="5" t="s">
        <v>7</v>
      </c>
      <c r="B28" s="6">
        <v>613</v>
      </c>
      <c r="C28" s="6">
        <v>683</v>
      </c>
      <c r="D28" s="6">
        <v>718</v>
      </c>
      <c r="E28" s="6">
        <v>809</v>
      </c>
      <c r="F28" s="11">
        <v>795</v>
      </c>
    </row>
    <row r="30" spans="1:6" x14ac:dyDescent="0.25">
      <c r="A30" t="s">
        <v>72</v>
      </c>
    </row>
    <row r="31" spans="1:6" x14ac:dyDescent="0.25">
      <c r="A31" s="28" t="s">
        <v>0</v>
      </c>
      <c r="B31" s="26" t="s">
        <v>1</v>
      </c>
      <c r="C31" s="26" t="s">
        <v>2</v>
      </c>
      <c r="D31" s="26" t="s">
        <v>3</v>
      </c>
      <c r="E31" s="26" t="s">
        <v>4</v>
      </c>
      <c r="F31" s="26" t="s">
        <v>5</v>
      </c>
    </row>
    <row r="32" spans="1:6" x14ac:dyDescent="0.25">
      <c r="A32" s="3" t="s">
        <v>11</v>
      </c>
      <c r="B32" s="4"/>
      <c r="C32" s="4"/>
      <c r="D32" s="4"/>
      <c r="E32" s="4"/>
      <c r="F32" s="4"/>
    </row>
    <row r="33" spans="1:6" x14ac:dyDescent="0.25">
      <c r="A33" s="5" t="s">
        <v>7</v>
      </c>
      <c r="B33" s="6">
        <v>613</v>
      </c>
      <c r="C33" s="6">
        <v>683</v>
      </c>
      <c r="D33" s="6">
        <v>718</v>
      </c>
      <c r="E33" s="6">
        <v>809</v>
      </c>
      <c r="F33" s="11">
        <v>795</v>
      </c>
    </row>
    <row r="35" spans="1:6" x14ac:dyDescent="0.25">
      <c r="A35" t="s">
        <v>73</v>
      </c>
    </row>
    <row r="37" spans="1:6" x14ac:dyDescent="0.25">
      <c r="A37" s="28" t="s">
        <v>0</v>
      </c>
      <c r="B37" s="26" t="s">
        <v>1</v>
      </c>
      <c r="C37" s="26" t="s">
        <v>2</v>
      </c>
      <c r="D37" s="26" t="s">
        <v>3</v>
      </c>
      <c r="E37" s="26" t="s">
        <v>4</v>
      </c>
      <c r="F37" s="26" t="s">
        <v>5</v>
      </c>
    </row>
    <row r="38" spans="1:6" x14ac:dyDescent="0.25">
      <c r="A38" s="3" t="s">
        <v>11</v>
      </c>
      <c r="B38" s="4"/>
      <c r="C38" s="4"/>
      <c r="D38" s="4"/>
      <c r="E38" s="4"/>
      <c r="F38" s="4"/>
    </row>
    <row r="39" spans="1:6" x14ac:dyDescent="0.25">
      <c r="A39" s="5" t="s">
        <v>7</v>
      </c>
      <c r="B39" s="6">
        <v>711</v>
      </c>
      <c r="C39" s="6">
        <v>781</v>
      </c>
      <c r="D39" s="6">
        <v>816</v>
      </c>
      <c r="E39" s="6">
        <v>907</v>
      </c>
      <c r="F39" s="11">
        <v>893</v>
      </c>
    </row>
    <row r="42" spans="1:6" x14ac:dyDescent="0.25">
      <c r="A42" s="24" t="s">
        <v>76</v>
      </c>
      <c r="B42" s="24"/>
      <c r="C42" s="24"/>
      <c r="D42" s="24"/>
      <c r="E42" s="24"/>
    </row>
    <row r="43" spans="1:6" x14ac:dyDescent="0.25">
      <c r="A43" s="27"/>
      <c r="B43" s="27"/>
      <c r="C43" s="27"/>
      <c r="D43" s="27"/>
      <c r="E43" s="27"/>
    </row>
    <row r="44" spans="1:6" x14ac:dyDescent="0.25">
      <c r="A44" s="28" t="s">
        <v>0</v>
      </c>
      <c r="B44" s="26" t="s">
        <v>1</v>
      </c>
      <c r="C44" s="26" t="s">
        <v>2</v>
      </c>
      <c r="D44" s="26" t="s">
        <v>3</v>
      </c>
      <c r="E44" s="26" t="s">
        <v>4</v>
      </c>
      <c r="F44" s="26" t="s">
        <v>5</v>
      </c>
    </row>
    <row r="45" spans="1:6" x14ac:dyDescent="0.25">
      <c r="A45" s="3" t="s">
        <v>11</v>
      </c>
      <c r="B45" s="4"/>
      <c r="C45" s="4"/>
      <c r="D45" s="4"/>
      <c r="E45" s="4"/>
      <c r="F45" s="4"/>
    </row>
    <row r="46" spans="1:6" x14ac:dyDescent="0.25">
      <c r="A46" s="5" t="s">
        <v>7</v>
      </c>
      <c r="B46" s="6">
        <v>594</v>
      </c>
      <c r="C46" s="6">
        <v>654</v>
      </c>
      <c r="D46" s="6">
        <v>684</v>
      </c>
      <c r="E46" s="6">
        <v>762</v>
      </c>
      <c r="F46" s="6">
        <v>750</v>
      </c>
    </row>
    <row r="48" spans="1:6" x14ac:dyDescent="0.25">
      <c r="A48" s="8" t="s">
        <v>15</v>
      </c>
      <c r="B48" s="8"/>
      <c r="C48" s="8"/>
      <c r="D48" s="8"/>
    </row>
    <row r="51" spans="1:6" x14ac:dyDescent="0.25">
      <c r="A51" s="23" t="s">
        <v>16</v>
      </c>
      <c r="B51" s="23"/>
      <c r="C51" s="23"/>
      <c r="D51" s="23"/>
    </row>
    <row r="53" spans="1:6" x14ac:dyDescent="0.25">
      <c r="A53" s="30" t="s">
        <v>77</v>
      </c>
      <c r="B53" s="31"/>
    </row>
    <row r="54" spans="1:6" x14ac:dyDescent="0.25">
      <c r="A54" s="30" t="s">
        <v>78</v>
      </c>
      <c r="B54" s="31"/>
    </row>
    <row r="55" spans="1:6" x14ac:dyDescent="0.25">
      <c r="A55" s="19"/>
    </row>
    <row r="56" spans="1:6" x14ac:dyDescent="0.25">
      <c r="A56" s="20" t="s">
        <v>0</v>
      </c>
      <c r="B56" s="26" t="s">
        <v>1</v>
      </c>
      <c r="C56" s="26" t="s">
        <v>2</v>
      </c>
      <c r="D56" s="26" t="s">
        <v>3</v>
      </c>
      <c r="E56" s="26" t="s">
        <v>4</v>
      </c>
      <c r="F56" s="26" t="s">
        <v>5</v>
      </c>
    </row>
    <row r="57" spans="1:6" x14ac:dyDescent="0.25">
      <c r="A57" s="3" t="s">
        <v>9</v>
      </c>
      <c r="B57" s="4"/>
      <c r="C57" s="4"/>
      <c r="D57" s="4"/>
      <c r="E57" s="4"/>
      <c r="F57" s="4"/>
    </row>
    <row r="58" spans="1:6" s="13" customFormat="1" x14ac:dyDescent="0.25">
      <c r="A58" s="5" t="s">
        <v>7</v>
      </c>
      <c r="B58" s="6">
        <v>328</v>
      </c>
      <c r="C58" s="6">
        <v>368</v>
      </c>
      <c r="D58" s="6">
        <v>388</v>
      </c>
      <c r="E58" s="6">
        <v>440</v>
      </c>
      <c r="F58" s="6">
        <v>432</v>
      </c>
    </row>
    <row r="60" spans="1:6" x14ac:dyDescent="0.25">
      <c r="A60" s="19"/>
    </row>
    <row r="61" spans="1:6" x14ac:dyDescent="0.25">
      <c r="A61" s="30" t="s">
        <v>79</v>
      </c>
      <c r="B61" s="31"/>
    </row>
    <row r="62" spans="1:6" x14ac:dyDescent="0.25">
      <c r="A62" s="19"/>
    </row>
    <row r="63" spans="1:6" x14ac:dyDescent="0.25">
      <c r="A63" s="28" t="s">
        <v>0</v>
      </c>
      <c r="B63" s="26" t="s">
        <v>1</v>
      </c>
      <c r="C63" s="26" t="s">
        <v>2</v>
      </c>
      <c r="D63" s="26" t="s">
        <v>3</v>
      </c>
      <c r="E63" s="26" t="s">
        <v>4</v>
      </c>
      <c r="F63" s="26" t="s">
        <v>5</v>
      </c>
    </row>
    <row r="64" spans="1:6" x14ac:dyDescent="0.25">
      <c r="A64" s="3" t="s">
        <v>9</v>
      </c>
      <c r="B64" s="4"/>
      <c r="C64" s="4"/>
      <c r="D64" s="4"/>
      <c r="E64" s="4"/>
      <c r="F64" s="4"/>
    </row>
    <row r="65" spans="1:7" x14ac:dyDescent="0.25">
      <c r="A65" s="5" t="s">
        <v>7</v>
      </c>
      <c r="B65" s="6">
        <v>384</v>
      </c>
      <c r="C65" s="6">
        <v>424</v>
      </c>
      <c r="D65" s="6">
        <v>444</v>
      </c>
      <c r="E65" s="6">
        <v>496</v>
      </c>
      <c r="F65" s="6">
        <v>488</v>
      </c>
    </row>
    <row r="66" spans="1:7" x14ac:dyDescent="0.25">
      <c r="E66" s="29"/>
      <c r="F66" s="29"/>
      <c r="G66" s="27"/>
    </row>
    <row r="68" spans="1:7" ht="17.25" x14ac:dyDescent="0.3">
      <c r="A68" t="s">
        <v>70</v>
      </c>
      <c r="E68" s="29"/>
      <c r="F68" s="29"/>
      <c r="G68" s="27"/>
    </row>
    <row r="69" spans="1:7" x14ac:dyDescent="0.25">
      <c r="A69" t="s">
        <v>69</v>
      </c>
    </row>
    <row r="70" spans="1:7" ht="17.25" x14ac:dyDescent="0.3">
      <c r="A70" t="s">
        <v>71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30"/>
  <sheetViews>
    <sheetView tabSelected="1" zoomScale="90" zoomScaleNormal="90" workbookViewId="0">
      <selection sqref="A1:E1"/>
    </sheetView>
  </sheetViews>
  <sheetFormatPr baseColWidth="10" defaultRowHeight="18.75" x14ac:dyDescent="0.25"/>
  <cols>
    <col min="1" max="1" width="32.7109375" style="32" customWidth="1"/>
    <col min="2" max="5" width="23.28515625" style="34" customWidth="1"/>
    <col min="6" max="16384" width="11.42578125" style="34"/>
  </cols>
  <sheetData>
    <row r="1" spans="1:5" ht="51.75" customHeight="1" x14ac:dyDescent="0.25">
      <c r="A1" s="46" t="s">
        <v>94</v>
      </c>
      <c r="B1" s="47"/>
      <c r="C1" s="47"/>
      <c r="D1" s="47"/>
      <c r="E1" s="48"/>
    </row>
    <row r="2" spans="1:5" ht="31.5" customHeight="1" x14ac:dyDescent="0.25">
      <c r="A2" s="49" t="s">
        <v>83</v>
      </c>
      <c r="B2" s="50"/>
      <c r="C2" s="50"/>
      <c r="D2" s="50"/>
      <c r="E2" s="51"/>
    </row>
    <row r="3" spans="1:5" s="36" customFormat="1" ht="24.95" customHeight="1" x14ac:dyDescent="0.25">
      <c r="A3" s="42" t="s">
        <v>84</v>
      </c>
      <c r="B3" s="43" t="s">
        <v>81</v>
      </c>
      <c r="C3" s="43" t="s">
        <v>82</v>
      </c>
      <c r="D3" s="43" t="s">
        <v>85</v>
      </c>
      <c r="E3" s="43" t="s">
        <v>86</v>
      </c>
    </row>
    <row r="4" spans="1:5" ht="24.95" customHeight="1" x14ac:dyDescent="0.25">
      <c r="A4" s="37" t="s">
        <v>89</v>
      </c>
      <c r="B4" s="38">
        <v>66</v>
      </c>
      <c r="C4" s="38">
        <v>86</v>
      </c>
      <c r="D4" s="38">
        <v>76</v>
      </c>
      <c r="E4" s="44">
        <v>96</v>
      </c>
    </row>
    <row r="5" spans="1:5" ht="24.95" customHeight="1" x14ac:dyDescent="0.25">
      <c r="A5" s="39" t="s">
        <v>90</v>
      </c>
      <c r="B5" s="40">
        <v>94</v>
      </c>
      <c r="C5" s="40">
        <v>114</v>
      </c>
      <c r="D5" s="40">
        <v>104</v>
      </c>
      <c r="E5" s="45">
        <v>124</v>
      </c>
    </row>
    <row r="6" spans="1:5" ht="24.95" customHeight="1" x14ac:dyDescent="0.25">
      <c r="A6" s="37" t="s">
        <v>91</v>
      </c>
      <c r="B6" s="38">
        <v>73</v>
      </c>
      <c r="C6" s="38">
        <v>93</v>
      </c>
      <c r="D6" s="38">
        <v>83</v>
      </c>
      <c r="E6" s="44">
        <v>103</v>
      </c>
    </row>
    <row r="7" spans="1:5" ht="24.95" customHeight="1" x14ac:dyDescent="0.25">
      <c r="A7" s="39" t="s">
        <v>92</v>
      </c>
      <c r="B7" s="40">
        <v>86</v>
      </c>
      <c r="C7" s="40">
        <v>106</v>
      </c>
      <c r="D7" s="40">
        <v>96</v>
      </c>
      <c r="E7" s="45">
        <v>116</v>
      </c>
    </row>
    <row r="8" spans="1:5" ht="24.95" customHeight="1" x14ac:dyDescent="0.25">
      <c r="A8" s="37" t="s">
        <v>93</v>
      </c>
      <c r="B8" s="38">
        <v>89</v>
      </c>
      <c r="C8" s="38">
        <v>109</v>
      </c>
      <c r="D8" s="38">
        <v>99</v>
      </c>
      <c r="E8" s="44">
        <v>119</v>
      </c>
    </row>
    <row r="9" spans="1:5" ht="24.95" customHeight="1" x14ac:dyDescent="0.25">
      <c r="A9" s="39" t="s">
        <v>80</v>
      </c>
      <c r="B9" s="40">
        <v>73</v>
      </c>
      <c r="C9" s="40">
        <v>93</v>
      </c>
      <c r="D9" s="40">
        <v>83</v>
      </c>
      <c r="E9" s="45">
        <v>103</v>
      </c>
    </row>
    <row r="10" spans="1:5" ht="6" customHeight="1" x14ac:dyDescent="0.25">
      <c r="A10" s="53"/>
      <c r="B10" s="53"/>
      <c r="C10" s="53"/>
      <c r="D10" s="53"/>
      <c r="E10" s="53"/>
    </row>
    <row r="11" spans="1:5" x14ac:dyDescent="0.25">
      <c r="A11" s="52" t="s">
        <v>87</v>
      </c>
      <c r="B11" s="52"/>
      <c r="C11" s="52"/>
      <c r="D11" s="52"/>
      <c r="E11" s="52"/>
    </row>
    <row r="12" spans="1:5" x14ac:dyDescent="0.25">
      <c r="A12" s="52" t="s">
        <v>88</v>
      </c>
      <c r="B12" s="52"/>
      <c r="C12" s="52"/>
      <c r="D12" s="52"/>
      <c r="E12" s="52"/>
    </row>
    <row r="14" spans="1:5" s="35" customFormat="1" x14ac:dyDescent="0.25">
      <c r="A14" s="33"/>
    </row>
    <row r="18" spans="1:5" x14ac:dyDescent="0.2">
      <c r="E18" s="41"/>
    </row>
    <row r="29" spans="1:5" ht="15" x14ac:dyDescent="0.25">
      <c r="A29" s="34"/>
    </row>
    <row r="30" spans="1:5" ht="15" x14ac:dyDescent="0.25">
      <c r="A30" s="34"/>
    </row>
  </sheetData>
  <mergeCells count="5">
    <mergeCell ref="A1:E1"/>
    <mergeCell ref="A2:E2"/>
    <mergeCell ref="A12:E12"/>
    <mergeCell ref="A10:E10"/>
    <mergeCell ref="A11:E11"/>
  </mergeCells>
  <phoneticPr fontId="7" type="noConversion"/>
  <printOptions horizontalCentered="1" verticalCentered="1"/>
  <pageMargins left="0.51181102362204722" right="0.51181102362204722" top="0.51181102362204722" bottom="0.51181102362204722" header="0.31496062992125984" footer="0.31496062992125984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Winter 14</vt:lpstr>
      <vt:lpstr>Winter 15</vt:lpstr>
      <vt:lpstr>Winter 16</vt:lpstr>
      <vt:lpstr>Winter 17</vt:lpstr>
      <vt:lpstr>Winter 2020 -2021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user_wks01</dc:creator>
  <cp:lastModifiedBy>user_wks01</cp:lastModifiedBy>
  <cp:lastPrinted>2020-11-23T15:34:00Z</cp:lastPrinted>
  <dcterms:created xsi:type="dcterms:W3CDTF">2012-10-10T08:40:52Z</dcterms:created>
  <dcterms:modified xsi:type="dcterms:W3CDTF">2021-02-28T13:37:31Z</dcterms:modified>
</cp:coreProperties>
</file>